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08" activeTab="2"/>
  </bookViews>
  <sheets>
    <sheet name="Главная" sheetId="1" r:id="rId1"/>
    <sheet name="Прогноз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Голы" sheetId="19" r:id="rId19"/>
    <sheet name="Исходы" sheetId="20" r:id="rId20"/>
    <sheet name="Пункты" sheetId="21" r:id="rId21"/>
    <sheet name="+ -" sheetId="22" r:id="rId22"/>
  </sheets>
  <definedNames/>
  <calcPr fullCalcOnLoad="1"/>
</workbook>
</file>

<file path=xl/sharedStrings.xml><?xml version="1.0" encoding="utf-8"?>
<sst xmlns="http://schemas.openxmlformats.org/spreadsheetml/2006/main" count="184" uniqueCount="100">
  <si>
    <t>:</t>
  </si>
  <si>
    <t>1st half</t>
  </si>
  <si>
    <t>2nd half</t>
  </si>
  <si>
    <t>1st half a</t>
  </si>
  <si>
    <t>1st half b</t>
  </si>
  <si>
    <t>t1a</t>
  </si>
  <si>
    <t>t1b</t>
  </si>
  <si>
    <t>Исходы</t>
  </si>
  <si>
    <t>Пункты</t>
  </si>
  <si>
    <t>Голы</t>
  </si>
  <si>
    <t>2nd half a</t>
  </si>
  <si>
    <t>2nd half b</t>
  </si>
  <si>
    <t>goal b</t>
  </si>
  <si>
    <t>goal a</t>
  </si>
  <si>
    <t>dif a</t>
  </si>
  <si>
    <t>goal 1st half a</t>
  </si>
  <si>
    <t>goal 1st half b</t>
  </si>
  <si>
    <t>gta</t>
  </si>
  <si>
    <t>gtb</t>
  </si>
  <si>
    <t>dif b</t>
  </si>
  <si>
    <t>saleh</t>
  </si>
  <si>
    <t>SERG</t>
  </si>
  <si>
    <t>SkVaL</t>
  </si>
  <si>
    <t>Veteran</t>
  </si>
  <si>
    <t>Арктика</t>
  </si>
  <si>
    <t>Реклин</t>
  </si>
  <si>
    <t>AlekseyShalaev</t>
  </si>
  <si>
    <t>NecID</t>
  </si>
  <si>
    <t>aks</t>
  </si>
  <si>
    <t>igorocker</t>
  </si>
  <si>
    <t>Fanloko</t>
  </si>
  <si>
    <t>кипер46</t>
  </si>
  <si>
    <t>amelin</t>
  </si>
  <si>
    <t>Колыма</t>
  </si>
  <si>
    <t>alfred61</t>
  </si>
  <si>
    <t>chistjak</t>
  </si>
  <si>
    <t>Торпедовец</t>
  </si>
  <si>
    <t>Аут</t>
  </si>
  <si>
    <t>alexivan</t>
  </si>
  <si>
    <t>ЧБР</t>
  </si>
  <si>
    <t>Марафон</t>
  </si>
  <si>
    <t>ehduard-shevcov</t>
  </si>
  <si>
    <t>URSAlex</t>
  </si>
  <si>
    <t>Горюнович</t>
  </si>
  <si>
    <t>Профессионалы прогноза</t>
  </si>
  <si>
    <t>Профессионалы прогноза-2</t>
  </si>
  <si>
    <t>ИТОГО</t>
  </si>
  <si>
    <t>MaxJoker</t>
  </si>
  <si>
    <t>Savkoff</t>
  </si>
  <si>
    <t>ADRIAN</t>
  </si>
  <si>
    <t>Lord_Fenix</t>
  </si>
  <si>
    <t>valdez</t>
  </si>
  <si>
    <t>Арсенал Т – Рубин (06.08. - 19:30)</t>
  </si>
  <si>
    <t>Сталь К – Волынь (06.08. - 17:00)</t>
  </si>
  <si>
    <t>Виллем II – Витесс (06.08. - 21:45)</t>
  </si>
  <si>
    <t>ПСЖ – Лион (Суперкубок) (06.08. - 21:45)</t>
  </si>
  <si>
    <t>Динамо Киев – Днепр (06.08. - 19:30)</t>
  </si>
  <si>
    <t>Олимпик Д – Звезда К (07.08. - 17:00)</t>
  </si>
  <si>
    <t>Гронинген – Фейеноорд (07.08. - 13:30)</t>
  </si>
  <si>
    <t>Амкар – Анжи (07.08. - 16:30)</t>
  </si>
  <si>
    <t>Ворскла – Карпаты (07.08. - 19:30)</t>
  </si>
  <si>
    <t>Лестер – Ман. Юнайтед (Суперкубок) (07.08. - 18:00)</t>
  </si>
  <si>
    <t>Сборная Мегаспорта - Red Anfield</t>
  </si>
  <si>
    <t xml:space="preserve">Сборная Мегаспорта - Red Anfield </t>
  </si>
  <si>
    <t>?</t>
  </si>
  <si>
    <t>BROKER</t>
  </si>
  <si>
    <t>HomGr</t>
  </si>
  <si>
    <t>Кирилл-Suarez</t>
  </si>
  <si>
    <t>Musja</t>
  </si>
  <si>
    <t>iGR</t>
  </si>
  <si>
    <t>LuckyDanik</t>
  </si>
  <si>
    <t>IvanK</t>
  </si>
  <si>
    <t>210111002131010</t>
  </si>
  <si>
    <t>202110002130011</t>
  </si>
  <si>
    <t>212110101011010</t>
  </si>
  <si>
    <t>202111102011020</t>
  </si>
  <si>
    <t>212111101111010</t>
  </si>
  <si>
    <t>212111102121030</t>
  </si>
  <si>
    <t>202111111111010</t>
  </si>
  <si>
    <t>212111111121010</t>
  </si>
  <si>
    <t>022111012121010</t>
  </si>
  <si>
    <t>201111121011100</t>
  </si>
  <si>
    <t>210110011121110</t>
  </si>
  <si>
    <t>202112113121120</t>
  </si>
  <si>
    <t>211111021010112</t>
  </si>
  <si>
    <t>220111002022121</t>
  </si>
  <si>
    <t>211112112122111</t>
  </si>
  <si>
    <t>221111002011111</t>
  </si>
  <si>
    <t>220112013010110</t>
  </si>
  <si>
    <t>210111012111120</t>
  </si>
  <si>
    <t>Avalon</t>
  </si>
  <si>
    <t>Математик</t>
  </si>
  <si>
    <t>сухОФрукт</t>
  </si>
  <si>
    <t>ZigZag</t>
  </si>
  <si>
    <t>Shakhtar</t>
  </si>
  <si>
    <t>Romtsja</t>
  </si>
  <si>
    <t>run</t>
  </si>
  <si>
    <t>semeniuk</t>
  </si>
  <si>
    <t>202111012111022</t>
  </si>
  <si>
    <t>211111112222011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</si>
</sst>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50"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Centaur"/>
      <family val="1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ourier New"/>
      <family val="3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ourier New"/>
      <family val="3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 style="double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ouble"/>
      <top style="thin"/>
      <bottom style="dashed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medium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ouble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uble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ashed"/>
      <right style="double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mediumDashed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hidden="1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/>
    </xf>
    <xf numFmtId="49" fontId="1" fillId="36" borderId="32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34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0" fillId="34" borderId="36" xfId="0" applyFill="1" applyBorder="1" applyAlignment="1" applyProtection="1">
      <alignment horizontal="center" vertical="center"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0" fillId="34" borderId="39" xfId="0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horizontal="center" vertical="center"/>
      <protection hidden="1"/>
    </xf>
    <xf numFmtId="0" fontId="0" fillId="34" borderId="42" xfId="0" applyFill="1" applyBorder="1" applyAlignment="1" applyProtection="1">
      <alignment horizontal="center" vertical="center"/>
      <protection hidden="1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0" fontId="0" fillId="34" borderId="44" xfId="0" applyFill="1" applyBorder="1" applyAlignment="1" applyProtection="1">
      <alignment horizontal="center" vertical="center"/>
      <protection hidden="1"/>
    </xf>
    <xf numFmtId="0" fontId="0" fillId="34" borderId="45" xfId="0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47" xfId="0" applyFill="1" applyBorder="1" applyAlignment="1" applyProtection="1">
      <alignment horizontal="center" vertical="center"/>
      <protection hidden="1"/>
    </xf>
    <xf numFmtId="0" fontId="0" fillId="34" borderId="48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51" xfId="0" applyFill="1" applyBorder="1" applyAlignment="1" applyProtection="1">
      <alignment horizontal="center" vertical="center"/>
      <protection hidden="1"/>
    </xf>
    <xf numFmtId="0" fontId="0" fillId="34" borderId="52" xfId="0" applyFill="1" applyBorder="1" applyAlignment="1" applyProtection="1">
      <alignment horizontal="center" vertical="center"/>
      <protection hidden="1"/>
    </xf>
    <xf numFmtId="0" fontId="0" fillId="34" borderId="53" xfId="0" applyFill="1" applyBorder="1" applyAlignment="1" applyProtection="1">
      <alignment horizontal="center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0" fillId="34" borderId="57" xfId="0" applyFill="1" applyBorder="1" applyAlignment="1" applyProtection="1">
      <alignment horizontal="center" vertical="center"/>
      <protection hidden="1"/>
    </xf>
    <xf numFmtId="0" fontId="0" fillId="34" borderId="58" xfId="0" applyFill="1" applyBorder="1" applyAlignment="1" applyProtection="1">
      <alignment horizontal="center" vertical="center"/>
      <protection hidden="1"/>
    </xf>
    <xf numFmtId="0" fontId="0" fillId="34" borderId="59" xfId="0" applyFill="1" applyBorder="1" applyAlignment="1" applyProtection="1">
      <alignment horizontal="center" vertical="center"/>
      <protection hidden="1"/>
    </xf>
    <xf numFmtId="0" fontId="0" fillId="34" borderId="60" xfId="0" applyFill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64" xfId="0" applyFill="1" applyBorder="1" applyAlignment="1" applyProtection="1">
      <alignment horizontal="center" vertical="center"/>
      <protection hidden="1"/>
    </xf>
    <xf numFmtId="0" fontId="0" fillId="34" borderId="65" xfId="0" applyFill="1" applyBorder="1" applyAlignment="1" applyProtection="1">
      <alignment horizontal="center" vertical="center"/>
      <protection hidden="1"/>
    </xf>
    <xf numFmtId="0" fontId="0" fillId="34" borderId="66" xfId="0" applyFill="1" applyBorder="1" applyAlignment="1" applyProtection="1">
      <alignment horizontal="center" vertical="center"/>
      <protection hidden="1"/>
    </xf>
    <xf numFmtId="0" fontId="0" fillId="34" borderId="67" xfId="0" applyFill="1" applyBorder="1" applyAlignment="1" applyProtection="1">
      <alignment horizontal="center" vertical="center"/>
      <protection hidden="1"/>
    </xf>
    <xf numFmtId="0" fontId="0" fillId="34" borderId="68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69" xfId="0" applyFill="1" applyBorder="1" applyAlignment="1" applyProtection="1">
      <alignment horizontal="center" vertical="center"/>
      <protection hidden="1"/>
    </xf>
    <xf numFmtId="0" fontId="9" fillId="34" borderId="70" xfId="0" applyFont="1" applyFill="1" applyBorder="1" applyAlignment="1" applyProtection="1">
      <alignment horizontal="center" vertical="center"/>
      <protection hidden="1"/>
    </xf>
    <xf numFmtId="0" fontId="9" fillId="34" borderId="71" xfId="0" applyFont="1" applyFill="1" applyBorder="1" applyAlignment="1" applyProtection="1">
      <alignment horizontal="center" vertical="center"/>
      <protection hidden="1"/>
    </xf>
    <xf numFmtId="0" fontId="0" fillId="34" borderId="72" xfId="0" applyFill="1" applyBorder="1" applyAlignment="1" applyProtection="1">
      <alignment horizontal="center" vertical="center"/>
      <protection hidden="1"/>
    </xf>
    <xf numFmtId="0" fontId="0" fillId="34" borderId="73" xfId="0" applyFill="1" applyBorder="1" applyAlignment="1" applyProtection="1">
      <alignment horizontal="center" vertical="center"/>
      <protection hidden="1"/>
    </xf>
    <xf numFmtId="0" fontId="0" fillId="34" borderId="74" xfId="0" applyFill="1" applyBorder="1" applyAlignment="1" applyProtection="1">
      <alignment horizontal="center" vertical="center"/>
      <protection hidden="1"/>
    </xf>
    <xf numFmtId="0" fontId="0" fillId="34" borderId="75" xfId="0" applyFill="1" applyBorder="1" applyAlignment="1" applyProtection="1">
      <alignment horizontal="center" vertical="center"/>
      <protection hidden="1"/>
    </xf>
    <xf numFmtId="0" fontId="0" fillId="34" borderId="76" xfId="0" applyFill="1" applyBorder="1" applyAlignment="1" applyProtection="1">
      <alignment horizontal="center" vertical="center"/>
      <protection hidden="1"/>
    </xf>
    <xf numFmtId="0" fontId="0" fillId="34" borderId="77" xfId="0" applyFill="1" applyBorder="1" applyAlignment="1" applyProtection="1">
      <alignment horizontal="center" vertical="center"/>
      <protection hidden="1"/>
    </xf>
    <xf numFmtId="0" fontId="0" fillId="34" borderId="78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34" borderId="79" xfId="0" applyFill="1" applyBorder="1" applyAlignment="1" applyProtection="1">
      <alignment horizontal="center" vertical="center"/>
      <protection hidden="1"/>
    </xf>
    <xf numFmtId="0" fontId="0" fillId="34" borderId="8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37" borderId="41" xfId="0" applyFill="1" applyBorder="1" applyAlignment="1" applyProtection="1">
      <alignment horizontal="center" vertical="center"/>
      <protection hidden="1"/>
    </xf>
    <xf numFmtId="0" fontId="0" fillId="36" borderId="42" xfId="0" applyFill="1" applyBorder="1" applyAlignment="1" applyProtection="1">
      <alignment horizontal="center" vertical="center"/>
      <protection hidden="1"/>
    </xf>
    <xf numFmtId="0" fontId="0" fillId="36" borderId="44" xfId="0" applyFill="1" applyBorder="1" applyAlignment="1" applyProtection="1">
      <alignment horizontal="center" vertical="center"/>
      <protection hidden="1"/>
    </xf>
    <xf numFmtId="0" fontId="0" fillId="37" borderId="45" xfId="0" applyFill="1" applyBorder="1" applyAlignment="1" applyProtection="1">
      <alignment horizontal="center" vertical="center"/>
      <protection hidden="1"/>
    </xf>
    <xf numFmtId="0" fontId="0" fillId="38" borderId="49" xfId="0" applyFill="1" applyBorder="1" applyAlignment="1" applyProtection="1">
      <alignment horizontal="center" vertical="center"/>
      <protection hidden="1"/>
    </xf>
    <xf numFmtId="0" fontId="0" fillId="38" borderId="37" xfId="0" applyFill="1" applyBorder="1" applyAlignment="1" applyProtection="1">
      <alignment horizontal="center" vertical="center"/>
      <protection hidden="1"/>
    </xf>
    <xf numFmtId="0" fontId="0" fillId="38" borderId="64" xfId="0" applyFill="1" applyBorder="1" applyAlignment="1" applyProtection="1">
      <alignment horizontal="center" vertical="center"/>
      <protection hidden="1"/>
    </xf>
    <xf numFmtId="0" fontId="0" fillId="38" borderId="36" xfId="0" applyFill="1" applyBorder="1" applyAlignment="1" applyProtection="1">
      <alignment horizontal="center" vertical="center"/>
      <protection hidden="1"/>
    </xf>
    <xf numFmtId="0" fontId="0" fillId="38" borderId="38" xfId="0" applyFill="1" applyBorder="1" applyAlignment="1" applyProtection="1">
      <alignment horizontal="center" vertical="center"/>
      <protection hidden="1"/>
    </xf>
    <xf numFmtId="0" fontId="0" fillId="38" borderId="39" xfId="0" applyFill="1" applyBorder="1" applyAlignment="1" applyProtection="1">
      <alignment horizontal="center" vertical="center"/>
      <protection hidden="1"/>
    </xf>
    <xf numFmtId="0" fontId="0" fillId="38" borderId="40" xfId="0" applyFill="1" applyBorder="1" applyAlignment="1" applyProtection="1">
      <alignment horizontal="center" vertical="center"/>
      <protection hidden="1"/>
    </xf>
    <xf numFmtId="0" fontId="0" fillId="38" borderId="15" xfId="0" applyFill="1" applyBorder="1" applyAlignment="1" applyProtection="1">
      <alignment horizontal="center" vertical="center"/>
      <protection hidden="1"/>
    </xf>
    <xf numFmtId="0" fontId="0" fillId="38" borderId="50" xfId="0" applyFill="1" applyBorder="1" applyAlignment="1" applyProtection="1">
      <alignment horizontal="center" vertical="center"/>
      <protection hidden="1"/>
    </xf>
    <xf numFmtId="0" fontId="0" fillId="38" borderId="51" xfId="0" applyFill="1" applyBorder="1" applyAlignment="1" applyProtection="1">
      <alignment horizontal="center" vertical="center"/>
      <protection hidden="1"/>
    </xf>
    <xf numFmtId="0" fontId="0" fillId="38" borderId="16" xfId="0" applyFill="1" applyBorder="1" applyAlignment="1" applyProtection="1">
      <alignment horizontal="center" vertical="center"/>
      <protection hidden="1"/>
    </xf>
    <xf numFmtId="0" fontId="0" fillId="38" borderId="63" xfId="0" applyFill="1" applyBorder="1" applyAlignment="1" applyProtection="1">
      <alignment horizontal="center" vertical="center"/>
      <protection hidden="1"/>
    </xf>
    <xf numFmtId="0" fontId="0" fillId="38" borderId="65" xfId="0" applyFill="1" applyBorder="1" applyAlignment="1" applyProtection="1">
      <alignment horizontal="center" vertical="center"/>
      <protection hidden="1"/>
    </xf>
    <xf numFmtId="0" fontId="0" fillId="38" borderId="66" xfId="0" applyFill="1" applyBorder="1" applyAlignment="1" applyProtection="1">
      <alignment horizontal="center" vertical="center"/>
      <protection hidden="1"/>
    </xf>
    <xf numFmtId="0" fontId="0" fillId="38" borderId="67" xfId="0" applyFill="1" applyBorder="1" applyAlignment="1" applyProtection="1">
      <alignment horizontal="center" vertical="center"/>
      <protection hidden="1"/>
    </xf>
    <xf numFmtId="49" fontId="1" fillId="33" borderId="29" xfId="0" applyNumberFormat="1" applyFont="1" applyFill="1" applyBorder="1" applyAlignment="1">
      <alignment horizontal="right" vertical="center"/>
    </xf>
    <xf numFmtId="49" fontId="1" fillId="0" borderId="81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right" vertical="center"/>
    </xf>
    <xf numFmtId="0" fontId="4" fillId="35" borderId="82" xfId="0" applyFont="1" applyFill="1" applyBorder="1" applyAlignment="1" applyProtection="1">
      <alignment horizontal="center" vertical="center"/>
      <protection locked="0"/>
    </xf>
    <xf numFmtId="0" fontId="4" fillId="35" borderId="83" xfId="0" applyFont="1" applyFill="1" applyBorder="1" applyAlignment="1" applyProtection="1">
      <alignment horizontal="center" vertical="center"/>
      <protection locked="0"/>
    </xf>
    <xf numFmtId="0" fontId="4" fillId="35" borderId="8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49" fontId="2" fillId="0" borderId="85" xfId="0" applyNumberFormat="1" applyFont="1" applyBorder="1" applyAlignment="1">
      <alignment horizontal="center" vertical="center"/>
    </xf>
    <xf numFmtId="49" fontId="1" fillId="39" borderId="86" xfId="0" applyNumberFormat="1" applyFont="1" applyFill="1" applyBorder="1" applyAlignment="1">
      <alignment horizontal="center" vertical="center"/>
    </xf>
    <xf numFmtId="49" fontId="1" fillId="39" borderId="87" xfId="0" applyNumberFormat="1" applyFont="1" applyFill="1" applyBorder="1" applyAlignment="1">
      <alignment horizontal="center" vertical="center"/>
    </xf>
    <xf numFmtId="49" fontId="1" fillId="39" borderId="88" xfId="0" applyNumberFormat="1" applyFont="1" applyFill="1" applyBorder="1" applyAlignment="1">
      <alignment horizontal="center" vertical="center"/>
    </xf>
    <xf numFmtId="0" fontId="11" fillId="34" borderId="87" xfId="0" applyFont="1" applyFill="1" applyBorder="1" applyAlignment="1" applyProtection="1">
      <alignment horizontal="center"/>
      <protection hidden="1"/>
    </xf>
    <xf numFmtId="0" fontId="11" fillId="34" borderId="33" xfId="0" applyFont="1" applyFill="1" applyBorder="1" applyAlignment="1" applyProtection="1">
      <alignment horizontal="center"/>
      <protection hidden="1"/>
    </xf>
    <xf numFmtId="0" fontId="14" fillId="34" borderId="87" xfId="0" applyFont="1" applyFill="1" applyBorder="1" applyAlignment="1" applyProtection="1">
      <alignment horizontal="center" vertical="center"/>
      <protection hidden="1"/>
    </xf>
    <xf numFmtId="0" fontId="14" fillId="34" borderId="88" xfId="0" applyFont="1" applyFill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0" fontId="0" fillId="34" borderId="87" xfId="0" applyFill="1" applyBorder="1" applyAlignment="1" applyProtection="1">
      <alignment horizontal="center" vertical="center" textRotation="90"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0" fontId="8" fillId="34" borderId="0" xfId="0" applyFont="1" applyFill="1" applyAlignment="1" applyProtection="1">
      <alignment horizontal="center" vertical="center" textRotation="90"/>
      <protection hidden="1"/>
    </xf>
    <xf numFmtId="0" fontId="9" fillId="34" borderId="0" xfId="0" applyFont="1" applyFill="1" applyAlignment="1" applyProtection="1">
      <alignment horizontal="center" vertical="center" textRotation="90"/>
      <protection hidden="1"/>
    </xf>
    <xf numFmtId="0" fontId="12" fillId="34" borderId="87" xfId="0" applyFont="1" applyFill="1" applyBorder="1" applyAlignment="1" applyProtection="1">
      <alignment horizontal="center" vertical="center"/>
      <protection hidden="1"/>
    </xf>
    <xf numFmtId="0" fontId="13" fillId="34" borderId="33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5" fillId="34" borderId="89" xfId="0" applyFont="1" applyFill="1" applyBorder="1" applyAlignment="1" applyProtection="1">
      <alignment horizontal="center" vertical="center"/>
      <protection hidden="1"/>
    </xf>
    <xf numFmtId="0" fontId="15" fillId="34" borderId="87" xfId="0" applyFont="1" applyFill="1" applyBorder="1" applyAlignment="1" applyProtection="1">
      <alignment horizontal="center" vertical="center"/>
      <protection hidden="1"/>
    </xf>
    <xf numFmtId="0" fontId="15" fillId="34" borderId="90" xfId="0" applyFont="1" applyFill="1" applyBorder="1" applyAlignment="1" applyProtection="1">
      <alignment horizontal="center" vertical="center"/>
      <protection hidden="1"/>
    </xf>
    <xf numFmtId="0" fontId="15" fillId="34" borderId="33" xfId="0" applyFont="1" applyFill="1" applyBorder="1" applyAlignment="1" applyProtection="1">
      <alignment horizontal="center" vertical="center"/>
      <protection hidden="1"/>
    </xf>
    <xf numFmtId="0" fontId="16" fillId="34" borderId="87" xfId="0" applyFont="1" applyFill="1" applyBorder="1" applyAlignment="1" applyProtection="1">
      <alignment horizontal="center" vertical="center"/>
      <protection hidden="1"/>
    </xf>
    <xf numFmtId="0" fontId="16" fillId="34" borderId="33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Alignment="1" applyProtection="1">
      <alignment horizontal="center" vertical="center"/>
      <protection hidden="1"/>
    </xf>
    <xf numFmtId="0" fontId="0" fillId="40" borderId="88" xfId="0" applyFill="1" applyBorder="1" applyAlignment="1" applyProtection="1">
      <alignment horizontal="center" vertical="center"/>
      <protection hidden="1"/>
    </xf>
    <xf numFmtId="0" fontId="0" fillId="40" borderId="91" xfId="0" applyFill="1" applyBorder="1" applyAlignment="1" applyProtection="1">
      <alignment horizontal="center" vertical="center"/>
      <protection hidden="1"/>
    </xf>
    <xf numFmtId="0" fontId="18" fillId="41" borderId="92" xfId="0" applyFont="1" applyFill="1" applyBorder="1" applyAlignment="1" applyProtection="1">
      <alignment horizontal="center" vertical="center"/>
      <protection hidden="1"/>
    </xf>
    <xf numFmtId="0" fontId="18" fillId="41" borderId="93" xfId="0" applyFont="1" applyFill="1" applyBorder="1" applyAlignment="1" applyProtection="1">
      <alignment horizontal="center" vertical="center"/>
      <protection hidden="1"/>
    </xf>
    <xf numFmtId="0" fontId="18" fillId="41" borderId="94" xfId="0" applyFont="1" applyFill="1" applyBorder="1" applyAlignment="1" applyProtection="1">
      <alignment horizontal="center" vertical="center"/>
      <protection hidden="1"/>
    </xf>
    <xf numFmtId="0" fontId="0" fillId="34" borderId="95" xfId="0" applyFill="1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/>
      <protection hidden="1"/>
    </xf>
    <xf numFmtId="0" fontId="0" fillId="34" borderId="97" xfId="0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3.57421875" style="0" customWidth="1"/>
    <col min="3" max="3" width="51.421875" style="0" customWidth="1"/>
    <col min="4" max="4" width="2.140625" style="0" customWidth="1"/>
    <col min="5" max="5" width="3.57421875" style="0" customWidth="1"/>
    <col min="6" max="6" width="1.1484375" style="0" customWidth="1"/>
    <col min="7" max="7" width="3.57421875" style="0" customWidth="1"/>
    <col min="8" max="8" width="2.8515625" style="0" customWidth="1"/>
    <col min="9" max="9" width="3.57421875" style="0" customWidth="1"/>
    <col min="10" max="10" width="48.00390625" style="0" customWidth="1"/>
    <col min="11" max="11" width="10.28125" style="0" bestFit="1" customWidth="1"/>
  </cols>
  <sheetData>
    <row r="2" ht="15.75" thickBot="1"/>
    <row r="3" spans="2:11" ht="16.5" thickTop="1">
      <c r="B3" s="4">
        <v>1</v>
      </c>
      <c r="C3" s="5" t="s">
        <v>52</v>
      </c>
      <c r="E3" s="117">
        <v>7</v>
      </c>
      <c r="F3" s="118"/>
      <c r="G3" s="119"/>
      <c r="I3" s="18">
        <v>1</v>
      </c>
      <c r="J3" s="21" t="s">
        <v>63</v>
      </c>
      <c r="K3" s="19"/>
    </row>
    <row r="4" spans="2:11" ht="15.75">
      <c r="B4" s="6">
        <v>2</v>
      </c>
      <c r="C4" s="7" t="s">
        <v>53</v>
      </c>
      <c r="E4" s="120">
        <v>7</v>
      </c>
      <c r="F4" s="121"/>
      <c r="G4" s="122"/>
      <c r="I4" s="20">
        <v>2</v>
      </c>
      <c r="J4" s="21">
        <v>2</v>
      </c>
      <c r="K4" s="22"/>
    </row>
    <row r="5" spans="2:11" ht="15.75">
      <c r="B5" s="6">
        <v>3</v>
      </c>
      <c r="C5" s="7" t="s">
        <v>54</v>
      </c>
      <c r="E5" s="120">
        <v>7</v>
      </c>
      <c r="F5" s="121"/>
      <c r="G5" s="122"/>
      <c r="I5" s="20">
        <v>3</v>
      </c>
      <c r="J5" s="21">
        <v>3</v>
      </c>
      <c r="K5" s="22"/>
    </row>
    <row r="6" spans="2:11" ht="15.75">
      <c r="B6" s="6">
        <v>4</v>
      </c>
      <c r="C6" s="7" t="s">
        <v>55</v>
      </c>
      <c r="E6" s="120">
        <v>7</v>
      </c>
      <c r="F6" s="121"/>
      <c r="G6" s="122"/>
      <c r="I6" s="23">
        <v>4</v>
      </c>
      <c r="J6" s="24">
        <v>4</v>
      </c>
      <c r="K6" s="25"/>
    </row>
    <row r="7" spans="2:11" ht="15.75">
      <c r="B7" s="6">
        <v>5</v>
      </c>
      <c r="C7" s="7" t="s">
        <v>56</v>
      </c>
      <c r="E7" s="120">
        <v>7</v>
      </c>
      <c r="F7" s="121"/>
      <c r="G7" s="122"/>
      <c r="I7" s="20">
        <v>5</v>
      </c>
      <c r="J7" s="21">
        <v>5</v>
      </c>
      <c r="K7" s="22"/>
    </row>
    <row r="8" spans="2:11" ht="15.75">
      <c r="B8" s="8">
        <v>6</v>
      </c>
      <c r="C8" s="9" t="s">
        <v>57</v>
      </c>
      <c r="E8" s="12"/>
      <c r="F8" s="13" t="s">
        <v>0</v>
      </c>
      <c r="G8" s="14"/>
      <c r="I8" s="20">
        <v>6</v>
      </c>
      <c r="J8" s="21">
        <v>6</v>
      </c>
      <c r="K8" s="22"/>
    </row>
    <row r="9" spans="2:11" ht="15.75">
      <c r="B9" s="8">
        <v>7</v>
      </c>
      <c r="C9" s="9" t="s">
        <v>61</v>
      </c>
      <c r="E9" s="12"/>
      <c r="F9" s="13" t="s">
        <v>0</v>
      </c>
      <c r="G9" s="14"/>
      <c r="I9" s="20">
        <v>7</v>
      </c>
      <c r="J9" s="21">
        <v>7</v>
      </c>
      <c r="K9" s="22"/>
    </row>
    <row r="10" spans="2:11" ht="15.75">
      <c r="B10" s="8">
        <v>8</v>
      </c>
      <c r="C10" s="9" t="s">
        <v>58</v>
      </c>
      <c r="E10" s="12"/>
      <c r="F10" s="13" t="s">
        <v>0</v>
      </c>
      <c r="G10" s="14"/>
      <c r="I10" s="20">
        <v>8</v>
      </c>
      <c r="J10" s="21">
        <v>8</v>
      </c>
      <c r="K10" s="22"/>
    </row>
    <row r="11" spans="2:11" ht="15.75">
      <c r="B11" s="8">
        <v>9</v>
      </c>
      <c r="C11" s="9" t="s">
        <v>59</v>
      </c>
      <c r="E11" s="12"/>
      <c r="F11" s="13" t="s">
        <v>0</v>
      </c>
      <c r="G11" s="14"/>
      <c r="I11" s="20">
        <v>9</v>
      </c>
      <c r="J11" s="21">
        <v>9</v>
      </c>
      <c r="K11" s="22"/>
    </row>
    <row r="12" spans="2:11" ht="16.5" thickBot="1">
      <c r="B12" s="10">
        <v>10</v>
      </c>
      <c r="C12" s="11" t="s">
        <v>60</v>
      </c>
      <c r="E12" s="15"/>
      <c r="F12" s="16" t="s">
        <v>0</v>
      </c>
      <c r="G12" s="17"/>
      <c r="I12" s="20">
        <v>10</v>
      </c>
      <c r="J12" s="21">
        <v>10</v>
      </c>
      <c r="K12" s="22"/>
    </row>
    <row r="13" spans="9:11" ht="16.5" thickTop="1">
      <c r="I13" s="20">
        <v>11</v>
      </c>
      <c r="J13" s="21">
        <v>11</v>
      </c>
      <c r="K13" s="22"/>
    </row>
    <row r="14" spans="9:11" ht="15.75">
      <c r="I14" s="20">
        <v>12</v>
      </c>
      <c r="J14" s="21">
        <v>12</v>
      </c>
      <c r="K14" s="22"/>
    </row>
    <row r="15" spans="9:11" ht="15.75">
      <c r="I15" s="20">
        <v>13</v>
      </c>
      <c r="J15" s="21">
        <v>13</v>
      </c>
      <c r="K15" s="22"/>
    </row>
    <row r="16" spans="9:11" ht="15.75">
      <c r="I16" s="20">
        <v>14</v>
      </c>
      <c r="J16" s="21">
        <v>14</v>
      </c>
      <c r="K16" s="22"/>
    </row>
    <row r="17" spans="9:11" ht="15.75">
      <c r="I17" s="20">
        <v>15</v>
      </c>
      <c r="J17" s="21">
        <v>15</v>
      </c>
      <c r="K17" s="22"/>
    </row>
    <row r="18" spans="9:11" ht="16.5" thickBot="1">
      <c r="I18" s="26">
        <v>16</v>
      </c>
      <c r="J18" s="27">
        <v>16</v>
      </c>
      <c r="K18" s="28"/>
    </row>
    <row r="19" ht="15.75" thickTop="1"/>
  </sheetData>
  <sheetProtection/>
  <mergeCells count="5">
    <mergeCell ref="E3:G3"/>
    <mergeCell ref="E7:G7"/>
    <mergeCell ref="E6:G6"/>
    <mergeCell ref="E5:G5"/>
    <mergeCell ref="E4:G4"/>
  </mergeCells>
  <conditionalFormatting sqref="C3:C12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K14" sqref="K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11"/>
  <sheetViews>
    <sheetView zoomScale="90" zoomScaleNormal="90" zoomScalePageLayoutView="0" workbookViewId="0" topLeftCell="A1">
      <selection activeCell="L27" sqref="L27"/>
    </sheetView>
  </sheetViews>
  <sheetFormatPr defaultColWidth="9.140625" defaultRowHeight="15"/>
  <cols>
    <col min="1" max="2" width="2.8515625" style="29" customWidth="1"/>
    <col min="3" max="6" width="14.28125" style="29" customWidth="1"/>
    <col min="7" max="7" width="9.140625" style="29" customWidth="1"/>
    <col min="8" max="8" width="2.8515625" style="29" customWidth="1"/>
    <col min="9" max="12" width="14.28125" style="29" customWidth="1"/>
    <col min="13" max="13" width="9.140625" style="29" customWidth="1"/>
    <col min="14" max="14" width="2.8515625" style="29" customWidth="1"/>
    <col min="15" max="18" width="14.28125" style="29" customWidth="1"/>
    <col min="19" max="19" width="9.140625" style="29" customWidth="1"/>
    <col min="20" max="20" width="2.8515625" style="29" customWidth="1"/>
    <col min="21" max="24" width="14.28125" style="29" customWidth="1"/>
    <col min="25" max="16384" width="9.140625" style="29" customWidth="1"/>
  </cols>
  <sheetData>
    <row r="1" ht="15.75" thickBot="1"/>
    <row r="2" spans="2:24" ht="16.5" thickBot="1" thickTop="1">
      <c r="B2" s="124" t="s">
        <v>62</v>
      </c>
      <c r="C2" s="125"/>
      <c r="D2" s="125"/>
      <c r="E2" s="125"/>
      <c r="F2" s="126"/>
      <c r="H2" s="124"/>
      <c r="I2" s="125"/>
      <c r="J2" s="125"/>
      <c r="K2" s="125"/>
      <c r="L2" s="126"/>
      <c r="N2" s="124">
        <f>IF(Главная!J5&lt;&gt;"",Главная!J5,"")</f>
        <v>3</v>
      </c>
      <c r="O2" s="125"/>
      <c r="P2" s="125"/>
      <c r="Q2" s="125"/>
      <c r="R2" s="126"/>
      <c r="T2" s="124">
        <f>IF(Главная!J6&lt;&gt;"",Главная!J6,"")</f>
        <v>4</v>
      </c>
      <c r="U2" s="125"/>
      <c r="V2" s="125"/>
      <c r="W2" s="125"/>
      <c r="X2" s="126"/>
    </row>
    <row r="3" spans="2:24" ht="11.25" customHeight="1" thickBot="1" thickTop="1">
      <c r="B3" s="123">
        <v>1</v>
      </c>
      <c r="C3" s="30" t="s">
        <v>90</v>
      </c>
      <c r="D3" s="1"/>
      <c r="E3" s="30" t="s">
        <v>84</v>
      </c>
      <c r="F3" s="1"/>
      <c r="H3" s="123">
        <v>1</v>
      </c>
      <c r="I3" s="30"/>
      <c r="J3" s="1"/>
      <c r="K3" s="30"/>
      <c r="L3" s="1"/>
      <c r="N3" s="123">
        <v>1</v>
      </c>
      <c r="O3" s="30"/>
      <c r="P3" s="1"/>
      <c r="Q3" s="30"/>
      <c r="R3" s="1"/>
      <c r="T3" s="123">
        <v>1</v>
      </c>
      <c r="U3" s="30"/>
      <c r="V3" s="1"/>
      <c r="W3" s="30"/>
      <c r="X3" s="1"/>
    </row>
    <row r="4" spans="2:24" ht="11.25" customHeight="1" thickBot="1" thickTop="1">
      <c r="B4" s="123"/>
      <c r="C4" s="31"/>
      <c r="D4" s="2" t="s">
        <v>49</v>
      </c>
      <c r="E4" s="31"/>
      <c r="F4" s="2" t="s">
        <v>72</v>
      </c>
      <c r="H4" s="123"/>
      <c r="I4" s="31"/>
      <c r="J4" s="2"/>
      <c r="K4" s="31"/>
      <c r="L4" s="2"/>
      <c r="N4" s="123"/>
      <c r="O4" s="31"/>
      <c r="P4" s="2"/>
      <c r="Q4" s="31"/>
      <c r="R4" s="2"/>
      <c r="T4" s="123"/>
      <c r="U4" s="31"/>
      <c r="V4" s="2"/>
      <c r="W4" s="31"/>
      <c r="X4" s="2"/>
    </row>
    <row r="5" spans="2:24" ht="11.25" customHeight="1" thickBot="1" thickTop="1">
      <c r="B5" s="123">
        <v>2</v>
      </c>
      <c r="C5" s="30" t="s">
        <v>91</v>
      </c>
      <c r="D5" s="1"/>
      <c r="E5" s="30" t="s">
        <v>85</v>
      </c>
      <c r="F5" s="1"/>
      <c r="H5" s="123">
        <v>2</v>
      </c>
      <c r="I5" s="30"/>
      <c r="J5" s="1"/>
      <c r="K5" s="30"/>
      <c r="L5" s="1"/>
      <c r="N5" s="123">
        <v>2</v>
      </c>
      <c r="O5" s="30"/>
      <c r="P5" s="1"/>
      <c r="Q5" s="30"/>
      <c r="R5" s="1"/>
      <c r="T5" s="123">
        <v>2</v>
      </c>
      <c r="U5" s="30"/>
      <c r="V5" s="1"/>
      <c r="W5" s="30"/>
      <c r="X5" s="1"/>
    </row>
    <row r="6" spans="2:24" ht="11.25" customHeight="1" thickBot="1" thickTop="1">
      <c r="B6" s="123"/>
      <c r="C6" s="32"/>
      <c r="D6" s="2" t="s">
        <v>47</v>
      </c>
      <c r="E6" s="32"/>
      <c r="F6" s="2" t="s">
        <v>73</v>
      </c>
      <c r="H6" s="123"/>
      <c r="I6" s="32"/>
      <c r="J6" s="2"/>
      <c r="K6" s="32"/>
      <c r="L6" s="2"/>
      <c r="N6" s="123"/>
      <c r="O6" s="32"/>
      <c r="P6" s="2"/>
      <c r="Q6" s="32"/>
      <c r="R6" s="2"/>
      <c r="T6" s="123"/>
      <c r="U6" s="32"/>
      <c r="V6" s="2"/>
      <c r="W6" s="32"/>
      <c r="X6" s="2"/>
    </row>
    <row r="7" spans="2:24" ht="11.25" customHeight="1" thickBot="1" thickTop="1">
      <c r="B7" s="123">
        <v>3</v>
      </c>
      <c r="C7" s="30" t="s">
        <v>92</v>
      </c>
      <c r="D7" s="1"/>
      <c r="E7" s="30" t="s">
        <v>86</v>
      </c>
      <c r="F7" s="1"/>
      <c r="H7" s="123">
        <v>3</v>
      </c>
      <c r="I7" s="30"/>
      <c r="J7" s="1"/>
      <c r="K7" s="30"/>
      <c r="L7" s="1"/>
      <c r="N7" s="123">
        <v>3</v>
      </c>
      <c r="O7" s="30"/>
      <c r="P7" s="1"/>
      <c r="Q7" s="30"/>
      <c r="R7" s="1"/>
      <c r="T7" s="123">
        <v>3</v>
      </c>
      <c r="U7" s="30"/>
      <c r="V7" s="1"/>
      <c r="W7" s="30"/>
      <c r="X7" s="1"/>
    </row>
    <row r="8" spans="2:24" ht="11.25" customHeight="1" thickBot="1" thickTop="1">
      <c r="B8" s="123"/>
      <c r="C8" s="31"/>
      <c r="D8" s="2" t="s">
        <v>65</v>
      </c>
      <c r="E8" s="31"/>
      <c r="F8" s="2" t="s">
        <v>74</v>
      </c>
      <c r="H8" s="123"/>
      <c r="I8" s="31"/>
      <c r="J8" s="2"/>
      <c r="K8" s="31"/>
      <c r="L8" s="2"/>
      <c r="N8" s="123"/>
      <c r="O8" s="31"/>
      <c r="P8" s="2"/>
      <c r="Q8" s="31"/>
      <c r="R8" s="2"/>
      <c r="T8" s="123"/>
      <c r="U8" s="31"/>
      <c r="V8" s="2"/>
      <c r="W8" s="31"/>
      <c r="X8" s="2"/>
    </row>
    <row r="9" spans="2:24" ht="11.25" customHeight="1" thickBot="1" thickTop="1">
      <c r="B9" s="123">
        <v>4</v>
      </c>
      <c r="C9" s="30" t="s">
        <v>93</v>
      </c>
      <c r="D9" s="1"/>
      <c r="E9" s="30" t="s">
        <v>87</v>
      </c>
      <c r="F9" s="1"/>
      <c r="H9" s="123">
        <v>4</v>
      </c>
      <c r="I9" s="30"/>
      <c r="J9" s="1"/>
      <c r="K9" s="30"/>
      <c r="L9" s="1"/>
      <c r="N9" s="123">
        <v>4</v>
      </c>
      <c r="O9" s="30"/>
      <c r="P9" s="1"/>
      <c r="Q9" s="30"/>
      <c r="R9" s="1"/>
      <c r="T9" s="123">
        <v>4</v>
      </c>
      <c r="U9" s="30"/>
      <c r="V9" s="1"/>
      <c r="W9" s="30"/>
      <c r="X9" s="1"/>
    </row>
    <row r="10" spans="2:24" ht="11.25" customHeight="1" thickBot="1" thickTop="1">
      <c r="B10" s="123"/>
      <c r="C10" s="31"/>
      <c r="D10" s="2" t="s">
        <v>66</v>
      </c>
      <c r="E10" s="31"/>
      <c r="F10" s="2" t="s">
        <v>75</v>
      </c>
      <c r="H10" s="123"/>
      <c r="I10" s="31"/>
      <c r="J10" s="2"/>
      <c r="K10" s="31"/>
      <c r="L10" s="2"/>
      <c r="N10" s="123"/>
      <c r="O10" s="31"/>
      <c r="P10" s="2"/>
      <c r="Q10" s="31"/>
      <c r="R10" s="2"/>
      <c r="T10" s="123"/>
      <c r="U10" s="31"/>
      <c r="V10" s="2"/>
      <c r="W10" s="31"/>
      <c r="X10" s="2"/>
    </row>
    <row r="11" spans="2:24" ht="11.25" customHeight="1" thickBot="1" thickTop="1">
      <c r="B11" s="123">
        <v>5</v>
      </c>
      <c r="C11" s="30" t="s">
        <v>94</v>
      </c>
      <c r="D11" s="1"/>
      <c r="E11" s="30" t="s">
        <v>88</v>
      </c>
      <c r="F11" s="1"/>
      <c r="H11" s="123">
        <v>5</v>
      </c>
      <c r="I11" s="30"/>
      <c r="J11" s="1"/>
      <c r="K11" s="30"/>
      <c r="L11" s="1"/>
      <c r="N11" s="123">
        <v>5</v>
      </c>
      <c r="O11" s="30"/>
      <c r="P11" s="1"/>
      <c r="Q11" s="30"/>
      <c r="R11" s="1"/>
      <c r="T11" s="123">
        <v>5</v>
      </c>
      <c r="U11" s="30"/>
      <c r="V11" s="1"/>
      <c r="W11" s="30"/>
      <c r="X11" s="1"/>
    </row>
    <row r="12" spans="2:24" ht="11.25" customHeight="1" thickBot="1" thickTop="1">
      <c r="B12" s="123"/>
      <c r="C12" s="31"/>
      <c r="D12" s="2" t="s">
        <v>48</v>
      </c>
      <c r="E12" s="31"/>
      <c r="F12" s="2" t="s">
        <v>76</v>
      </c>
      <c r="H12" s="123"/>
      <c r="I12" s="31"/>
      <c r="J12" s="2"/>
      <c r="K12" s="31"/>
      <c r="L12" s="2"/>
      <c r="N12" s="123"/>
      <c r="O12" s="31"/>
      <c r="P12" s="2"/>
      <c r="Q12" s="31"/>
      <c r="R12" s="2"/>
      <c r="T12" s="123"/>
      <c r="U12" s="31"/>
      <c r="V12" s="2"/>
      <c r="W12" s="31"/>
      <c r="X12" s="2"/>
    </row>
    <row r="13" spans="2:24" ht="11.25" customHeight="1" thickBot="1" thickTop="1">
      <c r="B13" s="123">
        <v>6</v>
      </c>
      <c r="C13" s="30" t="s">
        <v>95</v>
      </c>
      <c r="D13" s="1"/>
      <c r="E13" s="30" t="s">
        <v>89</v>
      </c>
      <c r="F13" s="1"/>
      <c r="H13" s="123">
        <v>6</v>
      </c>
      <c r="I13" s="30"/>
      <c r="J13" s="1"/>
      <c r="K13" s="30"/>
      <c r="L13" s="1"/>
      <c r="N13" s="123">
        <v>6</v>
      </c>
      <c r="O13" s="30"/>
      <c r="P13" s="1"/>
      <c r="Q13" s="30"/>
      <c r="R13" s="1"/>
      <c r="T13" s="123">
        <v>6</v>
      </c>
      <c r="U13" s="30"/>
      <c r="V13" s="1"/>
      <c r="W13" s="30"/>
      <c r="X13" s="1"/>
    </row>
    <row r="14" spans="2:24" ht="11.25" customHeight="1" thickBot="1" thickTop="1">
      <c r="B14" s="123"/>
      <c r="C14" s="33"/>
      <c r="D14" s="114" t="s">
        <v>67</v>
      </c>
      <c r="E14" s="33"/>
      <c r="F14" s="116" t="s">
        <v>77</v>
      </c>
      <c r="H14" s="123"/>
      <c r="I14" s="33"/>
      <c r="J14" s="3"/>
      <c r="K14" s="33"/>
      <c r="L14" s="3"/>
      <c r="N14" s="123"/>
      <c r="O14" s="33"/>
      <c r="P14" s="3"/>
      <c r="Q14" s="33"/>
      <c r="R14" s="3"/>
      <c r="T14" s="123"/>
      <c r="U14" s="33"/>
      <c r="V14" s="3"/>
      <c r="W14" s="33"/>
      <c r="X14" s="3"/>
    </row>
    <row r="15" spans="2:24" ht="16.5" thickBot="1" thickTop="1">
      <c r="B15" s="34"/>
      <c r="C15" s="34"/>
      <c r="D15" s="115"/>
      <c r="E15" s="36"/>
      <c r="F15" s="37"/>
      <c r="H15" s="34"/>
      <c r="I15" s="34"/>
      <c r="J15" s="35"/>
      <c r="K15" s="36"/>
      <c r="L15" s="37"/>
      <c r="N15" s="34"/>
      <c r="O15" s="34"/>
      <c r="P15" s="35"/>
      <c r="Q15" s="36"/>
      <c r="R15" s="37"/>
      <c r="T15" s="34"/>
      <c r="U15" s="34"/>
      <c r="V15" s="35"/>
      <c r="W15" s="36"/>
      <c r="X15" s="37"/>
    </row>
    <row r="16" spans="2:24" ht="11.25" customHeight="1" thickBot="1" thickTop="1">
      <c r="B16" s="123">
        <v>1</v>
      </c>
      <c r="C16" s="30" t="s">
        <v>96</v>
      </c>
      <c r="D16" s="1"/>
      <c r="E16" s="30" t="s">
        <v>98</v>
      </c>
      <c r="F16" s="1"/>
      <c r="H16" s="123">
        <v>1</v>
      </c>
      <c r="I16" s="30"/>
      <c r="J16" s="1"/>
      <c r="K16" s="30"/>
      <c r="L16" s="1"/>
      <c r="N16" s="123">
        <v>1</v>
      </c>
      <c r="O16" s="30"/>
      <c r="P16" s="1"/>
      <c r="Q16" s="30"/>
      <c r="R16" s="1"/>
      <c r="T16" s="123">
        <v>1</v>
      </c>
      <c r="U16" s="30"/>
      <c r="V16" s="1"/>
      <c r="W16" s="30"/>
      <c r="X16" s="1"/>
    </row>
    <row r="17" spans="2:24" ht="11.25" customHeight="1" thickBot="1" thickTop="1">
      <c r="B17" s="123"/>
      <c r="C17" s="31"/>
      <c r="D17" s="3" t="s">
        <v>68</v>
      </c>
      <c r="E17" s="31"/>
      <c r="F17" s="3" t="s">
        <v>78</v>
      </c>
      <c r="H17" s="123"/>
      <c r="I17" s="31"/>
      <c r="J17" s="2"/>
      <c r="K17" s="31"/>
      <c r="L17" s="2"/>
      <c r="N17" s="123"/>
      <c r="O17" s="31"/>
      <c r="P17" s="2"/>
      <c r="Q17" s="31"/>
      <c r="R17" s="2"/>
      <c r="T17" s="123"/>
      <c r="U17" s="31"/>
      <c r="V17" s="2"/>
      <c r="W17" s="31"/>
      <c r="X17" s="2"/>
    </row>
    <row r="18" spans="2:24" ht="11.25" customHeight="1" thickBot="1" thickTop="1">
      <c r="B18" s="123">
        <v>2</v>
      </c>
      <c r="C18" s="30" t="s">
        <v>97</v>
      </c>
      <c r="D18" s="1"/>
      <c r="E18" s="30" t="s">
        <v>99</v>
      </c>
      <c r="F18" s="1"/>
      <c r="H18" s="123">
        <v>2</v>
      </c>
      <c r="I18" s="30"/>
      <c r="J18" s="1"/>
      <c r="K18" s="30"/>
      <c r="L18" s="1"/>
      <c r="N18" s="123">
        <v>2</v>
      </c>
      <c r="O18" s="30"/>
      <c r="P18" s="1"/>
      <c r="Q18" s="30"/>
      <c r="R18" s="1"/>
      <c r="T18" s="123">
        <v>2</v>
      </c>
      <c r="U18" s="30"/>
      <c r="V18" s="1"/>
      <c r="W18" s="30"/>
      <c r="X18" s="1"/>
    </row>
    <row r="19" spans="2:24" ht="11.25" customHeight="1" thickBot="1" thickTop="1">
      <c r="B19" s="123"/>
      <c r="C19" s="32"/>
      <c r="D19" s="2" t="s">
        <v>69</v>
      </c>
      <c r="E19" s="31"/>
      <c r="F19" s="2" t="s">
        <v>79</v>
      </c>
      <c r="H19" s="123"/>
      <c r="I19" s="32"/>
      <c r="J19" s="2"/>
      <c r="K19" s="31"/>
      <c r="L19" s="2"/>
      <c r="N19" s="123"/>
      <c r="O19" s="32"/>
      <c r="P19" s="2"/>
      <c r="Q19" s="31"/>
      <c r="R19" s="2"/>
      <c r="T19" s="123"/>
      <c r="U19" s="32"/>
      <c r="V19" s="2"/>
      <c r="W19" s="31"/>
      <c r="X19" s="2"/>
    </row>
    <row r="20" spans="2:24" ht="11.25" customHeight="1" thickBot="1" thickTop="1">
      <c r="B20" s="123">
        <v>3</v>
      </c>
      <c r="C20" s="30"/>
      <c r="D20" s="1"/>
      <c r="E20" s="30"/>
      <c r="F20" s="1"/>
      <c r="H20" s="123">
        <v>3</v>
      </c>
      <c r="I20" s="30"/>
      <c r="J20" s="1"/>
      <c r="K20" s="30"/>
      <c r="L20" s="1"/>
      <c r="N20" s="123">
        <v>3</v>
      </c>
      <c r="O20" s="30"/>
      <c r="P20" s="1"/>
      <c r="Q20" s="30"/>
      <c r="R20" s="1"/>
      <c r="T20" s="123">
        <v>3</v>
      </c>
      <c r="U20" s="30"/>
      <c r="V20" s="1"/>
      <c r="W20" s="30"/>
      <c r="X20" s="1"/>
    </row>
    <row r="21" spans="2:24" ht="11.25" customHeight="1" thickBot="1" thickTop="1">
      <c r="B21" s="123"/>
      <c r="C21" s="31"/>
      <c r="D21" s="2" t="s">
        <v>51</v>
      </c>
      <c r="E21" s="31"/>
      <c r="F21" s="2" t="s">
        <v>80</v>
      </c>
      <c r="H21" s="123"/>
      <c r="I21" s="31"/>
      <c r="J21" s="2"/>
      <c r="K21" s="31"/>
      <c r="L21" s="2"/>
      <c r="N21" s="123"/>
      <c r="O21" s="31"/>
      <c r="P21" s="2"/>
      <c r="Q21" s="31"/>
      <c r="R21" s="2"/>
      <c r="T21" s="123"/>
      <c r="U21" s="31"/>
      <c r="V21" s="2"/>
      <c r="W21" s="31"/>
      <c r="X21" s="2"/>
    </row>
    <row r="22" spans="2:24" ht="11.25" customHeight="1" thickBot="1" thickTop="1">
      <c r="B22" s="123">
        <v>4</v>
      </c>
      <c r="C22" s="30"/>
      <c r="D22" s="1"/>
      <c r="E22" s="30"/>
      <c r="F22" s="1"/>
      <c r="H22" s="123">
        <v>4</v>
      </c>
      <c r="I22" s="30"/>
      <c r="J22" s="1"/>
      <c r="K22" s="30"/>
      <c r="L22" s="1"/>
      <c r="N22" s="123">
        <v>4</v>
      </c>
      <c r="O22" s="30"/>
      <c r="P22" s="1"/>
      <c r="Q22" s="30"/>
      <c r="R22" s="1"/>
      <c r="T22" s="123">
        <v>4</v>
      </c>
      <c r="U22" s="30"/>
      <c r="V22" s="1"/>
      <c r="W22" s="30"/>
      <c r="X22" s="1"/>
    </row>
    <row r="23" spans="2:24" ht="11.25" customHeight="1" thickBot="1" thickTop="1">
      <c r="B23" s="123"/>
      <c r="C23" s="31"/>
      <c r="D23" s="2" t="s">
        <v>70</v>
      </c>
      <c r="E23" s="31"/>
      <c r="F23" s="2" t="s">
        <v>81</v>
      </c>
      <c r="H23" s="123"/>
      <c r="I23" s="31"/>
      <c r="J23" s="2"/>
      <c r="K23" s="31"/>
      <c r="L23" s="2"/>
      <c r="N23" s="123"/>
      <c r="O23" s="31"/>
      <c r="P23" s="2"/>
      <c r="Q23" s="31"/>
      <c r="R23" s="2"/>
      <c r="T23" s="123"/>
      <c r="U23" s="31"/>
      <c r="V23" s="2"/>
      <c r="W23" s="31"/>
      <c r="X23" s="2"/>
    </row>
    <row r="24" spans="2:24" ht="11.25" customHeight="1" thickBot="1" thickTop="1">
      <c r="B24" s="123">
        <v>5</v>
      </c>
      <c r="C24" s="30"/>
      <c r="D24" s="1"/>
      <c r="E24" s="30"/>
      <c r="F24" s="1"/>
      <c r="H24" s="123">
        <v>5</v>
      </c>
      <c r="I24" s="30"/>
      <c r="J24" s="1"/>
      <c r="K24" s="30"/>
      <c r="L24" s="1"/>
      <c r="N24" s="123">
        <v>5</v>
      </c>
      <c r="O24" s="30"/>
      <c r="P24" s="1"/>
      <c r="Q24" s="30"/>
      <c r="R24" s="1"/>
      <c r="T24" s="123">
        <v>5</v>
      </c>
      <c r="U24" s="30"/>
      <c r="V24" s="1"/>
      <c r="W24" s="30"/>
      <c r="X24" s="1"/>
    </row>
    <row r="25" spans="2:24" ht="11.25" customHeight="1" thickBot="1" thickTop="1">
      <c r="B25" s="123"/>
      <c r="C25" s="31"/>
      <c r="D25" s="2" t="s">
        <v>71</v>
      </c>
      <c r="E25" s="31"/>
      <c r="F25" s="2" t="s">
        <v>82</v>
      </c>
      <c r="H25" s="123"/>
      <c r="I25" s="31"/>
      <c r="J25" s="2"/>
      <c r="K25" s="31"/>
      <c r="L25" s="2"/>
      <c r="N25" s="123"/>
      <c r="O25" s="31"/>
      <c r="P25" s="2"/>
      <c r="Q25" s="31"/>
      <c r="R25" s="2"/>
      <c r="T25" s="123"/>
      <c r="U25" s="31"/>
      <c r="V25" s="2"/>
      <c r="W25" s="31"/>
      <c r="X25" s="2"/>
    </row>
    <row r="26" spans="2:24" ht="11.25" customHeight="1" thickBot="1" thickTop="1">
      <c r="B26" s="123">
        <v>6</v>
      </c>
      <c r="C26" s="30"/>
      <c r="D26" s="1"/>
      <c r="E26" s="30"/>
      <c r="F26" s="1"/>
      <c r="H26" s="123">
        <v>6</v>
      </c>
      <c r="I26" s="30"/>
      <c r="J26" s="1"/>
      <c r="K26" s="30"/>
      <c r="L26" s="1"/>
      <c r="N26" s="123">
        <v>6</v>
      </c>
      <c r="O26" s="30"/>
      <c r="P26" s="1"/>
      <c r="Q26" s="30"/>
      <c r="R26" s="1"/>
      <c r="T26" s="123">
        <v>6</v>
      </c>
      <c r="U26" s="30"/>
      <c r="V26" s="1"/>
      <c r="W26" s="30"/>
      <c r="X26" s="1"/>
    </row>
    <row r="27" spans="2:24" ht="11.25" customHeight="1" thickBot="1" thickTop="1">
      <c r="B27" s="123"/>
      <c r="C27" s="33"/>
      <c r="D27" s="3" t="s">
        <v>50</v>
      </c>
      <c r="E27" s="33"/>
      <c r="F27" s="3" t="s">
        <v>83</v>
      </c>
      <c r="H27" s="123"/>
      <c r="I27" s="33"/>
      <c r="J27" s="3"/>
      <c r="K27" s="33"/>
      <c r="L27" s="3"/>
      <c r="N27" s="123"/>
      <c r="O27" s="33"/>
      <c r="P27" s="3"/>
      <c r="Q27" s="33"/>
      <c r="R27" s="3"/>
      <c r="T27" s="123"/>
      <c r="U27" s="33"/>
      <c r="V27" s="3"/>
      <c r="W27" s="33"/>
      <c r="X27" s="3"/>
    </row>
    <row r="28" ht="15.75" thickTop="1"/>
    <row r="29" ht="15.75" thickBot="1"/>
    <row r="30" spans="2:24" ht="16.5" thickBot="1" thickTop="1">
      <c r="B30" s="124">
        <f>IF(Главная!J7&lt;&gt;"",Главная!J7,"")</f>
        <v>5</v>
      </c>
      <c r="C30" s="125"/>
      <c r="D30" s="125"/>
      <c r="E30" s="125"/>
      <c r="F30" s="126"/>
      <c r="H30" s="124">
        <f>IF(Главная!J8&lt;&gt;"",Главная!J8,"")</f>
        <v>6</v>
      </c>
      <c r="I30" s="125"/>
      <c r="J30" s="125"/>
      <c r="K30" s="125"/>
      <c r="L30" s="126"/>
      <c r="N30" s="124">
        <f>IF(Главная!J9&lt;&gt;"",Главная!J9,"")</f>
        <v>7</v>
      </c>
      <c r="O30" s="125"/>
      <c r="P30" s="125"/>
      <c r="Q30" s="125"/>
      <c r="R30" s="126"/>
      <c r="T30" s="124">
        <f>IF(Главная!J10&lt;&gt;"",Главная!J10,"")</f>
        <v>8</v>
      </c>
      <c r="U30" s="125"/>
      <c r="V30" s="125"/>
      <c r="W30" s="125"/>
      <c r="X30" s="126"/>
    </row>
    <row r="31" spans="2:24" ht="11.25" customHeight="1" thickBot="1" thickTop="1">
      <c r="B31" s="123">
        <v>1</v>
      </c>
      <c r="C31" s="30"/>
      <c r="D31" s="1"/>
      <c r="E31" s="30"/>
      <c r="F31" s="1"/>
      <c r="H31" s="123">
        <v>1</v>
      </c>
      <c r="I31" s="30"/>
      <c r="J31" s="1"/>
      <c r="K31" s="30"/>
      <c r="L31" s="1"/>
      <c r="N31" s="123">
        <v>1</v>
      </c>
      <c r="O31" s="30"/>
      <c r="P31" s="1"/>
      <c r="Q31" s="30"/>
      <c r="R31" s="1"/>
      <c r="T31" s="123">
        <v>1</v>
      </c>
      <c r="U31" s="30"/>
      <c r="V31" s="1"/>
      <c r="W31" s="30"/>
      <c r="X31" s="1"/>
    </row>
    <row r="32" spans="2:24" ht="11.25" customHeight="1" thickBot="1" thickTop="1">
      <c r="B32" s="123"/>
      <c r="C32" s="31"/>
      <c r="D32" s="2"/>
      <c r="E32" s="31"/>
      <c r="F32" s="2"/>
      <c r="H32" s="123"/>
      <c r="I32" s="31"/>
      <c r="J32" s="2"/>
      <c r="K32" s="31"/>
      <c r="L32" s="2"/>
      <c r="N32" s="123"/>
      <c r="O32" s="31"/>
      <c r="P32" s="2"/>
      <c r="Q32" s="31"/>
      <c r="R32" s="2"/>
      <c r="T32" s="123"/>
      <c r="U32" s="31"/>
      <c r="V32" s="2"/>
      <c r="W32" s="31"/>
      <c r="X32" s="2"/>
    </row>
    <row r="33" spans="2:24" ht="11.25" customHeight="1" thickBot="1" thickTop="1">
      <c r="B33" s="123">
        <v>2</v>
      </c>
      <c r="C33" s="30"/>
      <c r="D33" s="1"/>
      <c r="E33" s="30"/>
      <c r="F33" s="1"/>
      <c r="H33" s="123">
        <v>2</v>
      </c>
      <c r="I33" s="30"/>
      <c r="J33" s="1"/>
      <c r="K33" s="30"/>
      <c r="L33" s="1"/>
      <c r="N33" s="123">
        <v>2</v>
      </c>
      <c r="O33" s="30"/>
      <c r="P33" s="1"/>
      <c r="Q33" s="30"/>
      <c r="R33" s="1"/>
      <c r="T33" s="123">
        <v>2</v>
      </c>
      <c r="U33" s="30"/>
      <c r="V33" s="1"/>
      <c r="W33" s="30"/>
      <c r="X33" s="1"/>
    </row>
    <row r="34" spans="2:24" ht="11.25" customHeight="1" thickBot="1" thickTop="1">
      <c r="B34" s="123"/>
      <c r="C34" s="32"/>
      <c r="D34" s="2"/>
      <c r="E34" s="32"/>
      <c r="F34" s="2"/>
      <c r="H34" s="123"/>
      <c r="I34" s="32"/>
      <c r="J34" s="2"/>
      <c r="K34" s="32"/>
      <c r="L34" s="2"/>
      <c r="N34" s="123"/>
      <c r="O34" s="32"/>
      <c r="P34" s="2"/>
      <c r="Q34" s="32"/>
      <c r="R34" s="2"/>
      <c r="T34" s="123"/>
      <c r="U34" s="32"/>
      <c r="V34" s="2"/>
      <c r="W34" s="32"/>
      <c r="X34" s="2"/>
    </row>
    <row r="35" spans="2:24" ht="11.25" customHeight="1" thickBot="1" thickTop="1">
      <c r="B35" s="123">
        <v>3</v>
      </c>
      <c r="C35" s="30"/>
      <c r="D35" s="1"/>
      <c r="E35" s="30"/>
      <c r="F35" s="1"/>
      <c r="H35" s="123">
        <v>3</v>
      </c>
      <c r="I35" s="30"/>
      <c r="J35" s="1"/>
      <c r="K35" s="30"/>
      <c r="L35" s="1"/>
      <c r="N35" s="123">
        <v>3</v>
      </c>
      <c r="O35" s="30"/>
      <c r="P35" s="1"/>
      <c r="Q35" s="30"/>
      <c r="R35" s="1"/>
      <c r="T35" s="123">
        <v>3</v>
      </c>
      <c r="U35" s="30"/>
      <c r="V35" s="1"/>
      <c r="W35" s="30"/>
      <c r="X35" s="1"/>
    </row>
    <row r="36" spans="2:24" ht="11.25" customHeight="1" thickBot="1" thickTop="1">
      <c r="B36" s="123"/>
      <c r="C36" s="31"/>
      <c r="D36" s="2"/>
      <c r="E36" s="31"/>
      <c r="F36" s="2"/>
      <c r="H36" s="123"/>
      <c r="I36" s="31"/>
      <c r="J36" s="2"/>
      <c r="K36" s="31"/>
      <c r="L36" s="2"/>
      <c r="N36" s="123"/>
      <c r="O36" s="31"/>
      <c r="P36" s="2"/>
      <c r="Q36" s="31"/>
      <c r="R36" s="2"/>
      <c r="T36" s="123"/>
      <c r="U36" s="31"/>
      <c r="V36" s="2"/>
      <c r="W36" s="31"/>
      <c r="X36" s="2"/>
    </row>
    <row r="37" spans="2:24" ht="11.25" customHeight="1" thickBot="1" thickTop="1">
      <c r="B37" s="123">
        <v>4</v>
      </c>
      <c r="C37" s="30"/>
      <c r="D37" s="1"/>
      <c r="E37" s="30"/>
      <c r="F37" s="1"/>
      <c r="H37" s="123">
        <v>4</v>
      </c>
      <c r="I37" s="30"/>
      <c r="J37" s="1"/>
      <c r="K37" s="30"/>
      <c r="L37" s="1"/>
      <c r="N37" s="123">
        <v>4</v>
      </c>
      <c r="O37" s="30"/>
      <c r="P37" s="1"/>
      <c r="Q37" s="30"/>
      <c r="R37" s="1"/>
      <c r="T37" s="123">
        <v>4</v>
      </c>
      <c r="U37" s="30"/>
      <c r="V37" s="1"/>
      <c r="W37" s="30"/>
      <c r="X37" s="1"/>
    </row>
    <row r="38" spans="2:24" ht="11.25" customHeight="1" thickBot="1" thickTop="1">
      <c r="B38" s="123"/>
      <c r="C38" s="31"/>
      <c r="D38" s="2"/>
      <c r="E38" s="31"/>
      <c r="F38" s="2"/>
      <c r="H38" s="123"/>
      <c r="I38" s="31"/>
      <c r="J38" s="2"/>
      <c r="K38" s="31"/>
      <c r="L38" s="2"/>
      <c r="N38" s="123"/>
      <c r="O38" s="31"/>
      <c r="P38" s="2"/>
      <c r="Q38" s="31"/>
      <c r="R38" s="2"/>
      <c r="T38" s="123"/>
      <c r="U38" s="31"/>
      <c r="V38" s="2"/>
      <c r="W38" s="31"/>
      <c r="X38" s="2"/>
    </row>
    <row r="39" spans="2:24" ht="11.25" customHeight="1" thickBot="1" thickTop="1">
      <c r="B39" s="123">
        <v>5</v>
      </c>
      <c r="C39" s="30"/>
      <c r="D39" s="1"/>
      <c r="E39" s="30"/>
      <c r="F39" s="1"/>
      <c r="H39" s="123">
        <v>5</v>
      </c>
      <c r="I39" s="30"/>
      <c r="J39" s="1"/>
      <c r="K39" s="30"/>
      <c r="L39" s="1"/>
      <c r="N39" s="123">
        <v>5</v>
      </c>
      <c r="O39" s="30"/>
      <c r="P39" s="1"/>
      <c r="Q39" s="30"/>
      <c r="R39" s="1"/>
      <c r="T39" s="123">
        <v>5</v>
      </c>
      <c r="U39" s="30"/>
      <c r="V39" s="1"/>
      <c r="W39" s="30"/>
      <c r="X39" s="1"/>
    </row>
    <row r="40" spans="2:24" ht="11.25" customHeight="1" thickBot="1" thickTop="1">
      <c r="B40" s="123"/>
      <c r="C40" s="31"/>
      <c r="D40" s="2"/>
      <c r="E40" s="31"/>
      <c r="F40" s="2"/>
      <c r="H40" s="123"/>
      <c r="I40" s="31"/>
      <c r="J40" s="2"/>
      <c r="K40" s="31"/>
      <c r="L40" s="2"/>
      <c r="N40" s="123"/>
      <c r="O40" s="31"/>
      <c r="P40" s="2"/>
      <c r="Q40" s="31"/>
      <c r="R40" s="2"/>
      <c r="T40" s="123"/>
      <c r="U40" s="31"/>
      <c r="V40" s="2"/>
      <c r="W40" s="31"/>
      <c r="X40" s="2"/>
    </row>
    <row r="41" spans="2:24" ht="11.25" customHeight="1" thickBot="1" thickTop="1">
      <c r="B41" s="123">
        <v>6</v>
      </c>
      <c r="C41" s="30"/>
      <c r="D41" s="1"/>
      <c r="E41" s="30"/>
      <c r="F41" s="1"/>
      <c r="H41" s="123">
        <v>6</v>
      </c>
      <c r="I41" s="30"/>
      <c r="J41" s="1"/>
      <c r="K41" s="30"/>
      <c r="L41" s="1"/>
      <c r="N41" s="123">
        <v>6</v>
      </c>
      <c r="O41" s="30"/>
      <c r="P41" s="1"/>
      <c r="Q41" s="30"/>
      <c r="R41" s="1"/>
      <c r="T41" s="123">
        <v>6</v>
      </c>
      <c r="U41" s="30"/>
      <c r="V41" s="1"/>
      <c r="W41" s="30"/>
      <c r="X41" s="1"/>
    </row>
    <row r="42" spans="2:24" ht="11.25" customHeight="1" thickBot="1" thickTop="1">
      <c r="B42" s="123"/>
      <c r="C42" s="33"/>
      <c r="D42" s="3"/>
      <c r="E42" s="33"/>
      <c r="F42" s="3"/>
      <c r="H42" s="123"/>
      <c r="I42" s="33"/>
      <c r="J42" s="3"/>
      <c r="K42" s="33"/>
      <c r="L42" s="3"/>
      <c r="N42" s="123"/>
      <c r="O42" s="33"/>
      <c r="P42" s="3"/>
      <c r="Q42" s="33"/>
      <c r="R42" s="3"/>
      <c r="T42" s="123"/>
      <c r="U42" s="33"/>
      <c r="V42" s="3"/>
      <c r="W42" s="33"/>
      <c r="X42" s="3"/>
    </row>
    <row r="43" spans="2:24" ht="16.5" thickBot="1" thickTop="1">
      <c r="B43" s="34"/>
      <c r="C43" s="34"/>
      <c r="D43" s="35"/>
      <c r="E43" s="36"/>
      <c r="F43" s="37"/>
      <c r="H43" s="34"/>
      <c r="I43" s="34"/>
      <c r="J43" s="35"/>
      <c r="K43" s="36"/>
      <c r="L43" s="37"/>
      <c r="N43" s="34"/>
      <c r="O43" s="34"/>
      <c r="P43" s="35"/>
      <c r="Q43" s="36"/>
      <c r="R43" s="37"/>
      <c r="T43" s="34"/>
      <c r="U43" s="34"/>
      <c r="V43" s="35"/>
      <c r="W43" s="36"/>
      <c r="X43" s="37"/>
    </row>
    <row r="44" spans="2:24" ht="11.25" customHeight="1" thickBot="1" thickTop="1">
      <c r="B44" s="123">
        <v>1</v>
      </c>
      <c r="C44" s="30"/>
      <c r="D44" s="1"/>
      <c r="E44" s="30"/>
      <c r="F44" s="1"/>
      <c r="H44" s="123">
        <v>1</v>
      </c>
      <c r="I44" s="30"/>
      <c r="J44" s="1"/>
      <c r="K44" s="30"/>
      <c r="L44" s="1"/>
      <c r="N44" s="123">
        <v>1</v>
      </c>
      <c r="O44" s="30"/>
      <c r="P44" s="1"/>
      <c r="Q44" s="30"/>
      <c r="R44" s="1"/>
      <c r="T44" s="123">
        <v>1</v>
      </c>
      <c r="U44" s="30"/>
      <c r="V44" s="1"/>
      <c r="W44" s="30"/>
      <c r="X44" s="1"/>
    </row>
    <row r="45" spans="2:24" ht="11.25" customHeight="1" thickBot="1" thickTop="1">
      <c r="B45" s="123"/>
      <c r="C45" s="31"/>
      <c r="D45" s="2"/>
      <c r="E45" s="31"/>
      <c r="F45" s="2"/>
      <c r="H45" s="123"/>
      <c r="I45" s="31"/>
      <c r="J45" s="2"/>
      <c r="K45" s="31"/>
      <c r="L45" s="2"/>
      <c r="N45" s="123"/>
      <c r="O45" s="31"/>
      <c r="P45" s="2"/>
      <c r="Q45" s="31"/>
      <c r="R45" s="2"/>
      <c r="T45" s="123"/>
      <c r="U45" s="31"/>
      <c r="V45" s="2"/>
      <c r="W45" s="31"/>
      <c r="X45" s="2"/>
    </row>
    <row r="46" spans="2:24" ht="11.25" customHeight="1" thickBot="1" thickTop="1">
      <c r="B46" s="123">
        <v>2</v>
      </c>
      <c r="C46" s="30"/>
      <c r="D46" s="1"/>
      <c r="E46" s="30"/>
      <c r="F46" s="1"/>
      <c r="H46" s="123">
        <v>2</v>
      </c>
      <c r="I46" s="30"/>
      <c r="J46" s="1"/>
      <c r="K46" s="30"/>
      <c r="L46" s="1"/>
      <c r="N46" s="123">
        <v>2</v>
      </c>
      <c r="O46" s="30"/>
      <c r="P46" s="1"/>
      <c r="Q46" s="30"/>
      <c r="R46" s="1"/>
      <c r="T46" s="123">
        <v>2</v>
      </c>
      <c r="U46" s="30"/>
      <c r="V46" s="1"/>
      <c r="W46" s="30"/>
      <c r="X46" s="1"/>
    </row>
    <row r="47" spans="2:24" ht="11.25" customHeight="1" thickBot="1" thickTop="1">
      <c r="B47" s="123"/>
      <c r="C47" s="32"/>
      <c r="D47" s="2"/>
      <c r="E47" s="31"/>
      <c r="F47" s="2"/>
      <c r="H47" s="123"/>
      <c r="I47" s="32"/>
      <c r="J47" s="2"/>
      <c r="K47" s="31"/>
      <c r="L47" s="2"/>
      <c r="N47" s="123"/>
      <c r="O47" s="32"/>
      <c r="P47" s="2"/>
      <c r="Q47" s="31"/>
      <c r="R47" s="2"/>
      <c r="T47" s="123"/>
      <c r="U47" s="32"/>
      <c r="V47" s="2"/>
      <c r="W47" s="31"/>
      <c r="X47" s="2"/>
    </row>
    <row r="48" spans="2:24" ht="11.25" customHeight="1" thickBot="1" thickTop="1">
      <c r="B48" s="123">
        <v>3</v>
      </c>
      <c r="C48" s="30"/>
      <c r="D48" s="1"/>
      <c r="E48" s="30"/>
      <c r="F48" s="1"/>
      <c r="H48" s="123">
        <v>3</v>
      </c>
      <c r="I48" s="30"/>
      <c r="J48" s="1"/>
      <c r="K48" s="30"/>
      <c r="L48" s="1"/>
      <c r="N48" s="123">
        <v>3</v>
      </c>
      <c r="O48" s="30"/>
      <c r="P48" s="1"/>
      <c r="Q48" s="30"/>
      <c r="R48" s="1"/>
      <c r="T48" s="123">
        <v>3</v>
      </c>
      <c r="U48" s="30"/>
      <c r="V48" s="1"/>
      <c r="W48" s="30"/>
      <c r="X48" s="1"/>
    </row>
    <row r="49" spans="2:24" ht="11.25" customHeight="1" thickBot="1" thickTop="1">
      <c r="B49" s="123"/>
      <c r="C49" s="31"/>
      <c r="D49" s="2"/>
      <c r="E49" s="31"/>
      <c r="F49" s="2"/>
      <c r="H49" s="123"/>
      <c r="I49" s="31"/>
      <c r="J49" s="2"/>
      <c r="K49" s="31"/>
      <c r="L49" s="2"/>
      <c r="N49" s="123"/>
      <c r="O49" s="31"/>
      <c r="P49" s="2"/>
      <c r="Q49" s="31"/>
      <c r="R49" s="2"/>
      <c r="T49" s="123"/>
      <c r="U49" s="31"/>
      <c r="V49" s="2"/>
      <c r="W49" s="31"/>
      <c r="X49" s="2"/>
    </row>
    <row r="50" spans="2:24" ht="11.25" customHeight="1" thickBot="1" thickTop="1">
      <c r="B50" s="123">
        <v>4</v>
      </c>
      <c r="C50" s="30"/>
      <c r="D50" s="1"/>
      <c r="E50" s="30"/>
      <c r="F50" s="1"/>
      <c r="H50" s="123">
        <v>4</v>
      </c>
      <c r="I50" s="30"/>
      <c r="J50" s="1"/>
      <c r="K50" s="30"/>
      <c r="L50" s="1"/>
      <c r="N50" s="123">
        <v>4</v>
      </c>
      <c r="O50" s="30"/>
      <c r="P50" s="1"/>
      <c r="Q50" s="30"/>
      <c r="R50" s="1"/>
      <c r="T50" s="123">
        <v>4</v>
      </c>
      <c r="U50" s="30"/>
      <c r="V50" s="1"/>
      <c r="W50" s="30"/>
      <c r="X50" s="1"/>
    </row>
    <row r="51" spans="2:24" ht="11.25" customHeight="1" thickBot="1" thickTop="1">
      <c r="B51" s="123"/>
      <c r="C51" s="31"/>
      <c r="D51" s="2"/>
      <c r="E51" s="31"/>
      <c r="F51" s="2"/>
      <c r="H51" s="123"/>
      <c r="I51" s="31"/>
      <c r="J51" s="2"/>
      <c r="K51" s="31"/>
      <c r="L51" s="2"/>
      <c r="N51" s="123"/>
      <c r="O51" s="31"/>
      <c r="P51" s="2"/>
      <c r="Q51" s="31"/>
      <c r="R51" s="2"/>
      <c r="T51" s="123"/>
      <c r="U51" s="31"/>
      <c r="V51" s="2"/>
      <c r="W51" s="31"/>
      <c r="X51" s="2"/>
    </row>
    <row r="52" spans="2:24" ht="11.25" customHeight="1" thickBot="1" thickTop="1">
      <c r="B52" s="123">
        <v>5</v>
      </c>
      <c r="C52" s="30"/>
      <c r="D52" s="1"/>
      <c r="E52" s="30"/>
      <c r="F52" s="1"/>
      <c r="H52" s="123">
        <v>5</v>
      </c>
      <c r="I52" s="30"/>
      <c r="J52" s="1"/>
      <c r="K52" s="30"/>
      <c r="L52" s="1"/>
      <c r="N52" s="123">
        <v>5</v>
      </c>
      <c r="O52" s="30"/>
      <c r="P52" s="1"/>
      <c r="Q52" s="30"/>
      <c r="R52" s="1"/>
      <c r="T52" s="123">
        <v>5</v>
      </c>
      <c r="U52" s="30"/>
      <c r="V52" s="1"/>
      <c r="W52" s="30"/>
      <c r="X52" s="1"/>
    </row>
    <row r="53" spans="2:24" ht="11.25" customHeight="1" thickBot="1" thickTop="1">
      <c r="B53" s="123"/>
      <c r="C53" s="31"/>
      <c r="D53" s="2"/>
      <c r="E53" s="31"/>
      <c r="F53" s="2"/>
      <c r="H53" s="123"/>
      <c r="I53" s="31"/>
      <c r="J53" s="2"/>
      <c r="K53" s="31"/>
      <c r="L53" s="2"/>
      <c r="N53" s="123"/>
      <c r="O53" s="31"/>
      <c r="P53" s="2"/>
      <c r="Q53" s="31"/>
      <c r="R53" s="2"/>
      <c r="T53" s="123"/>
      <c r="U53" s="31"/>
      <c r="V53" s="2"/>
      <c r="W53" s="31"/>
      <c r="X53" s="2"/>
    </row>
    <row r="54" spans="2:24" ht="11.25" customHeight="1" thickBot="1" thickTop="1">
      <c r="B54" s="123">
        <v>6</v>
      </c>
      <c r="C54" s="30"/>
      <c r="D54" s="1"/>
      <c r="E54" s="30"/>
      <c r="F54" s="1"/>
      <c r="H54" s="123">
        <v>6</v>
      </c>
      <c r="I54" s="30"/>
      <c r="J54" s="1"/>
      <c r="K54" s="30"/>
      <c r="L54" s="1"/>
      <c r="N54" s="123">
        <v>6</v>
      </c>
      <c r="O54" s="30"/>
      <c r="P54" s="1"/>
      <c r="Q54" s="30"/>
      <c r="R54" s="1"/>
      <c r="T54" s="123">
        <v>6</v>
      </c>
      <c r="U54" s="30"/>
      <c r="V54" s="1"/>
      <c r="W54" s="30"/>
      <c r="X54" s="1"/>
    </row>
    <row r="55" spans="2:24" ht="11.25" customHeight="1" thickBot="1" thickTop="1">
      <c r="B55" s="123"/>
      <c r="C55" s="33"/>
      <c r="D55" s="3"/>
      <c r="E55" s="33"/>
      <c r="F55" s="3"/>
      <c r="H55" s="123"/>
      <c r="I55" s="33"/>
      <c r="J55" s="3"/>
      <c r="K55" s="33"/>
      <c r="L55" s="3"/>
      <c r="N55" s="123"/>
      <c r="O55" s="33"/>
      <c r="P55" s="3"/>
      <c r="Q55" s="33"/>
      <c r="R55" s="3"/>
      <c r="T55" s="123"/>
      <c r="U55" s="33"/>
      <c r="V55" s="3"/>
      <c r="W55" s="33"/>
      <c r="X55" s="3"/>
    </row>
    <row r="56" ht="15.75" thickTop="1"/>
    <row r="57" ht="15.75" thickBot="1"/>
    <row r="58" spans="2:24" ht="16.5" thickBot="1" thickTop="1">
      <c r="B58" s="124">
        <f>IF(Главная!J11&lt;&gt;"",Главная!J11,"")</f>
        <v>9</v>
      </c>
      <c r="C58" s="125"/>
      <c r="D58" s="125"/>
      <c r="E58" s="125"/>
      <c r="F58" s="126"/>
      <c r="H58" s="124">
        <f>IF(Главная!J12&lt;&gt;"",Главная!J12,"")</f>
        <v>10</v>
      </c>
      <c r="I58" s="125"/>
      <c r="J58" s="125"/>
      <c r="K58" s="125"/>
      <c r="L58" s="126"/>
      <c r="N58" s="124">
        <f>IF(Главная!J13&lt;&gt;"",Главная!J13,"")</f>
        <v>11</v>
      </c>
      <c r="O58" s="125"/>
      <c r="P58" s="125"/>
      <c r="Q58" s="125"/>
      <c r="R58" s="126"/>
      <c r="T58" s="124">
        <f>IF(Главная!J14&lt;&gt;"",Главная!J14,"")</f>
        <v>12</v>
      </c>
      <c r="U58" s="125"/>
      <c r="V58" s="125"/>
      <c r="W58" s="125"/>
      <c r="X58" s="126"/>
    </row>
    <row r="59" spans="2:24" ht="11.25" customHeight="1" thickBot="1" thickTop="1">
      <c r="B59" s="123">
        <v>1</v>
      </c>
      <c r="C59" s="30"/>
      <c r="D59" s="1"/>
      <c r="E59" s="30"/>
      <c r="F59" s="1"/>
      <c r="H59" s="123">
        <v>1</v>
      </c>
      <c r="I59" s="30"/>
      <c r="J59" s="1"/>
      <c r="K59" s="30"/>
      <c r="L59" s="1"/>
      <c r="N59" s="123">
        <v>1</v>
      </c>
      <c r="O59" s="30"/>
      <c r="P59" s="1"/>
      <c r="Q59" s="30"/>
      <c r="R59" s="1"/>
      <c r="T59" s="123">
        <v>1</v>
      </c>
      <c r="U59" s="30"/>
      <c r="V59" s="1"/>
      <c r="W59" s="30"/>
      <c r="X59" s="1"/>
    </row>
    <row r="60" spans="2:24" ht="11.25" customHeight="1" thickBot="1" thickTop="1">
      <c r="B60" s="123"/>
      <c r="C60" s="31"/>
      <c r="D60" s="2"/>
      <c r="E60" s="31"/>
      <c r="F60" s="2"/>
      <c r="H60" s="123"/>
      <c r="I60" s="31"/>
      <c r="J60" s="2"/>
      <c r="K60" s="31"/>
      <c r="L60" s="2"/>
      <c r="N60" s="123"/>
      <c r="O60" s="31"/>
      <c r="P60" s="2"/>
      <c r="Q60" s="31"/>
      <c r="R60" s="2"/>
      <c r="T60" s="123"/>
      <c r="U60" s="31"/>
      <c r="V60" s="2"/>
      <c r="W60" s="31"/>
      <c r="X60" s="2"/>
    </row>
    <row r="61" spans="2:24" ht="11.25" customHeight="1" thickBot="1" thickTop="1">
      <c r="B61" s="123">
        <v>2</v>
      </c>
      <c r="C61" s="30"/>
      <c r="D61" s="1"/>
      <c r="E61" s="30"/>
      <c r="F61" s="1"/>
      <c r="H61" s="123">
        <v>2</v>
      </c>
      <c r="I61" s="30"/>
      <c r="J61" s="1"/>
      <c r="K61" s="30"/>
      <c r="L61" s="1"/>
      <c r="N61" s="123">
        <v>2</v>
      </c>
      <c r="O61" s="30"/>
      <c r="P61" s="1"/>
      <c r="Q61" s="30"/>
      <c r="R61" s="1"/>
      <c r="T61" s="123">
        <v>2</v>
      </c>
      <c r="U61" s="30"/>
      <c r="V61" s="1"/>
      <c r="W61" s="30"/>
      <c r="X61" s="1"/>
    </row>
    <row r="62" spans="2:24" ht="11.25" customHeight="1" thickBot="1" thickTop="1">
      <c r="B62" s="123"/>
      <c r="C62" s="32"/>
      <c r="D62" s="2"/>
      <c r="E62" s="32"/>
      <c r="F62" s="2"/>
      <c r="H62" s="123"/>
      <c r="I62" s="32"/>
      <c r="J62" s="2"/>
      <c r="K62" s="32"/>
      <c r="L62" s="2"/>
      <c r="N62" s="123"/>
      <c r="O62" s="32"/>
      <c r="P62" s="2"/>
      <c r="Q62" s="32"/>
      <c r="R62" s="2"/>
      <c r="T62" s="123"/>
      <c r="U62" s="32"/>
      <c r="V62" s="2"/>
      <c r="W62" s="32"/>
      <c r="X62" s="2"/>
    </row>
    <row r="63" spans="2:24" ht="11.25" customHeight="1" thickBot="1" thickTop="1">
      <c r="B63" s="123">
        <v>3</v>
      </c>
      <c r="C63" s="30"/>
      <c r="D63" s="1"/>
      <c r="E63" s="30"/>
      <c r="F63" s="1"/>
      <c r="H63" s="123">
        <v>3</v>
      </c>
      <c r="I63" s="30"/>
      <c r="J63" s="1"/>
      <c r="K63" s="30"/>
      <c r="L63" s="1"/>
      <c r="N63" s="123">
        <v>3</v>
      </c>
      <c r="O63" s="30"/>
      <c r="P63" s="1"/>
      <c r="Q63" s="30"/>
      <c r="R63" s="1"/>
      <c r="T63" s="123">
        <v>3</v>
      </c>
      <c r="U63" s="30"/>
      <c r="V63" s="1"/>
      <c r="W63" s="30"/>
      <c r="X63" s="1"/>
    </row>
    <row r="64" spans="2:24" ht="11.25" customHeight="1" thickBot="1" thickTop="1">
      <c r="B64" s="123"/>
      <c r="C64" s="31"/>
      <c r="D64" s="2"/>
      <c r="E64" s="31"/>
      <c r="F64" s="2"/>
      <c r="H64" s="123"/>
      <c r="I64" s="31"/>
      <c r="J64" s="2"/>
      <c r="K64" s="31"/>
      <c r="L64" s="2"/>
      <c r="N64" s="123"/>
      <c r="O64" s="31"/>
      <c r="P64" s="2"/>
      <c r="Q64" s="31"/>
      <c r="R64" s="2"/>
      <c r="T64" s="123"/>
      <c r="U64" s="31"/>
      <c r="V64" s="2"/>
      <c r="W64" s="31"/>
      <c r="X64" s="2"/>
    </row>
    <row r="65" spans="2:24" ht="11.25" customHeight="1" thickBot="1" thickTop="1">
      <c r="B65" s="123">
        <v>4</v>
      </c>
      <c r="C65" s="30"/>
      <c r="D65" s="1"/>
      <c r="E65" s="30"/>
      <c r="F65" s="1"/>
      <c r="H65" s="123">
        <v>4</v>
      </c>
      <c r="I65" s="30"/>
      <c r="J65" s="1"/>
      <c r="K65" s="30"/>
      <c r="L65" s="1"/>
      <c r="N65" s="123">
        <v>4</v>
      </c>
      <c r="O65" s="30"/>
      <c r="P65" s="1"/>
      <c r="Q65" s="30"/>
      <c r="R65" s="1"/>
      <c r="T65" s="123">
        <v>4</v>
      </c>
      <c r="U65" s="30"/>
      <c r="V65" s="1"/>
      <c r="W65" s="30"/>
      <c r="X65" s="1"/>
    </row>
    <row r="66" spans="2:24" ht="11.25" customHeight="1" thickBot="1" thickTop="1">
      <c r="B66" s="123"/>
      <c r="C66" s="31"/>
      <c r="D66" s="2"/>
      <c r="E66" s="31"/>
      <c r="F66" s="2"/>
      <c r="H66" s="123"/>
      <c r="I66" s="31"/>
      <c r="J66" s="2"/>
      <c r="K66" s="31"/>
      <c r="L66" s="2"/>
      <c r="N66" s="123"/>
      <c r="O66" s="31"/>
      <c r="P66" s="2"/>
      <c r="Q66" s="31"/>
      <c r="R66" s="2"/>
      <c r="T66" s="123"/>
      <c r="U66" s="31"/>
      <c r="V66" s="2"/>
      <c r="W66" s="31"/>
      <c r="X66" s="2"/>
    </row>
    <row r="67" spans="2:24" ht="11.25" customHeight="1" thickBot="1" thickTop="1">
      <c r="B67" s="123">
        <v>5</v>
      </c>
      <c r="C67" s="30"/>
      <c r="D67" s="1"/>
      <c r="E67" s="30"/>
      <c r="F67" s="1"/>
      <c r="H67" s="123">
        <v>5</v>
      </c>
      <c r="I67" s="30"/>
      <c r="J67" s="1"/>
      <c r="K67" s="30"/>
      <c r="L67" s="1"/>
      <c r="N67" s="123">
        <v>5</v>
      </c>
      <c r="O67" s="30"/>
      <c r="P67" s="1"/>
      <c r="Q67" s="30"/>
      <c r="R67" s="1"/>
      <c r="T67" s="123">
        <v>5</v>
      </c>
      <c r="U67" s="30"/>
      <c r="V67" s="1"/>
      <c r="W67" s="30"/>
      <c r="X67" s="1"/>
    </row>
    <row r="68" spans="2:24" ht="11.25" customHeight="1" thickBot="1" thickTop="1">
      <c r="B68" s="123"/>
      <c r="C68" s="31"/>
      <c r="D68" s="2"/>
      <c r="E68" s="31"/>
      <c r="F68" s="2"/>
      <c r="H68" s="123"/>
      <c r="I68" s="31"/>
      <c r="J68" s="2"/>
      <c r="K68" s="31"/>
      <c r="L68" s="2"/>
      <c r="N68" s="123"/>
      <c r="O68" s="31"/>
      <c r="P68" s="2"/>
      <c r="Q68" s="31"/>
      <c r="R68" s="2"/>
      <c r="T68" s="123"/>
      <c r="U68" s="31"/>
      <c r="V68" s="2"/>
      <c r="W68" s="31"/>
      <c r="X68" s="2"/>
    </row>
    <row r="69" spans="2:24" ht="11.25" customHeight="1" thickBot="1" thickTop="1">
      <c r="B69" s="123">
        <v>6</v>
      </c>
      <c r="C69" s="30"/>
      <c r="D69" s="1"/>
      <c r="E69" s="30"/>
      <c r="F69" s="1"/>
      <c r="H69" s="123">
        <v>6</v>
      </c>
      <c r="I69" s="30"/>
      <c r="J69" s="1"/>
      <c r="K69" s="30"/>
      <c r="L69" s="1"/>
      <c r="N69" s="123">
        <v>6</v>
      </c>
      <c r="O69" s="30"/>
      <c r="P69" s="1"/>
      <c r="Q69" s="30"/>
      <c r="R69" s="1"/>
      <c r="T69" s="123">
        <v>6</v>
      </c>
      <c r="U69" s="30"/>
      <c r="V69" s="1"/>
      <c r="W69" s="30"/>
      <c r="X69" s="1"/>
    </row>
    <row r="70" spans="2:24" ht="11.25" customHeight="1" thickBot="1" thickTop="1">
      <c r="B70" s="123"/>
      <c r="C70" s="33"/>
      <c r="D70" s="3"/>
      <c r="E70" s="33"/>
      <c r="F70" s="3"/>
      <c r="H70" s="123"/>
      <c r="I70" s="33"/>
      <c r="J70" s="3"/>
      <c r="K70" s="33"/>
      <c r="L70" s="3"/>
      <c r="N70" s="123"/>
      <c r="O70" s="33"/>
      <c r="P70" s="3"/>
      <c r="Q70" s="33"/>
      <c r="R70" s="3"/>
      <c r="T70" s="123"/>
      <c r="U70" s="33"/>
      <c r="V70" s="3"/>
      <c r="W70" s="33"/>
      <c r="X70" s="3"/>
    </row>
    <row r="71" spans="2:24" ht="16.5" thickBot="1" thickTop="1">
      <c r="B71" s="34"/>
      <c r="C71" s="34"/>
      <c r="D71" s="35"/>
      <c r="E71" s="36"/>
      <c r="F71" s="37"/>
      <c r="H71" s="34"/>
      <c r="I71" s="34"/>
      <c r="J71" s="35"/>
      <c r="K71" s="36"/>
      <c r="L71" s="37"/>
      <c r="N71" s="34"/>
      <c r="O71" s="34"/>
      <c r="P71" s="35"/>
      <c r="Q71" s="36"/>
      <c r="R71" s="37"/>
      <c r="T71" s="34"/>
      <c r="U71" s="34"/>
      <c r="V71" s="35"/>
      <c r="W71" s="36"/>
      <c r="X71" s="37"/>
    </row>
    <row r="72" spans="2:24" ht="11.25" customHeight="1" thickBot="1" thickTop="1">
      <c r="B72" s="123">
        <v>1</v>
      </c>
      <c r="C72" s="30"/>
      <c r="D72" s="1"/>
      <c r="E72" s="30"/>
      <c r="F72" s="1"/>
      <c r="H72" s="123">
        <v>1</v>
      </c>
      <c r="I72" s="30"/>
      <c r="J72" s="1"/>
      <c r="K72" s="30"/>
      <c r="L72" s="1"/>
      <c r="N72" s="123">
        <v>1</v>
      </c>
      <c r="O72" s="30"/>
      <c r="P72" s="1"/>
      <c r="Q72" s="30"/>
      <c r="R72" s="1"/>
      <c r="T72" s="123">
        <v>1</v>
      </c>
      <c r="U72" s="30"/>
      <c r="V72" s="1"/>
      <c r="W72" s="30"/>
      <c r="X72" s="1"/>
    </row>
    <row r="73" spans="2:24" ht="11.25" customHeight="1" thickBot="1" thickTop="1">
      <c r="B73" s="123"/>
      <c r="C73" s="31"/>
      <c r="D73" s="2"/>
      <c r="E73" s="31"/>
      <c r="F73" s="2"/>
      <c r="H73" s="123"/>
      <c r="I73" s="31"/>
      <c r="J73" s="2"/>
      <c r="K73" s="31"/>
      <c r="L73" s="2"/>
      <c r="N73" s="123"/>
      <c r="O73" s="31"/>
      <c r="P73" s="2"/>
      <c r="Q73" s="31"/>
      <c r="R73" s="2"/>
      <c r="T73" s="123"/>
      <c r="U73" s="31"/>
      <c r="V73" s="2"/>
      <c r="W73" s="31"/>
      <c r="X73" s="2"/>
    </row>
    <row r="74" spans="2:24" ht="11.25" customHeight="1" thickBot="1" thickTop="1">
      <c r="B74" s="123">
        <v>2</v>
      </c>
      <c r="C74" s="30"/>
      <c r="D74" s="1"/>
      <c r="E74" s="30"/>
      <c r="F74" s="1"/>
      <c r="H74" s="123">
        <v>2</v>
      </c>
      <c r="I74" s="30"/>
      <c r="J74" s="1"/>
      <c r="K74" s="30"/>
      <c r="L74" s="1"/>
      <c r="N74" s="123">
        <v>2</v>
      </c>
      <c r="O74" s="30"/>
      <c r="P74" s="1"/>
      <c r="Q74" s="30"/>
      <c r="R74" s="1"/>
      <c r="T74" s="123">
        <v>2</v>
      </c>
      <c r="U74" s="30"/>
      <c r="V74" s="1"/>
      <c r="W74" s="30"/>
      <c r="X74" s="1"/>
    </row>
    <row r="75" spans="2:24" ht="11.25" customHeight="1" thickBot="1" thickTop="1">
      <c r="B75" s="123"/>
      <c r="C75" s="32"/>
      <c r="D75" s="2"/>
      <c r="E75" s="31"/>
      <c r="F75" s="2"/>
      <c r="H75" s="123"/>
      <c r="I75" s="32"/>
      <c r="J75" s="2"/>
      <c r="K75" s="31"/>
      <c r="L75" s="2"/>
      <c r="N75" s="123"/>
      <c r="O75" s="32"/>
      <c r="P75" s="2"/>
      <c r="Q75" s="31"/>
      <c r="R75" s="2"/>
      <c r="T75" s="123"/>
      <c r="U75" s="32"/>
      <c r="V75" s="2"/>
      <c r="W75" s="31"/>
      <c r="X75" s="2"/>
    </row>
    <row r="76" spans="2:24" ht="11.25" customHeight="1" thickBot="1" thickTop="1">
      <c r="B76" s="123">
        <v>3</v>
      </c>
      <c r="C76" s="30"/>
      <c r="D76" s="1"/>
      <c r="E76" s="30"/>
      <c r="F76" s="1"/>
      <c r="H76" s="123">
        <v>3</v>
      </c>
      <c r="I76" s="30"/>
      <c r="J76" s="1"/>
      <c r="K76" s="30"/>
      <c r="L76" s="1"/>
      <c r="N76" s="123">
        <v>3</v>
      </c>
      <c r="O76" s="30"/>
      <c r="P76" s="1"/>
      <c r="Q76" s="30"/>
      <c r="R76" s="1"/>
      <c r="T76" s="123">
        <v>3</v>
      </c>
      <c r="U76" s="30"/>
      <c r="V76" s="1"/>
      <c r="W76" s="30"/>
      <c r="X76" s="1"/>
    </row>
    <row r="77" spans="2:24" ht="11.25" customHeight="1" thickBot="1" thickTop="1">
      <c r="B77" s="123"/>
      <c r="C77" s="31"/>
      <c r="D77" s="2"/>
      <c r="E77" s="31"/>
      <c r="F77" s="2"/>
      <c r="H77" s="123"/>
      <c r="I77" s="31"/>
      <c r="J77" s="2"/>
      <c r="K77" s="31"/>
      <c r="L77" s="2"/>
      <c r="N77" s="123"/>
      <c r="O77" s="31"/>
      <c r="P77" s="2"/>
      <c r="Q77" s="31"/>
      <c r="R77" s="2"/>
      <c r="T77" s="123"/>
      <c r="U77" s="31"/>
      <c r="V77" s="2"/>
      <c r="W77" s="31"/>
      <c r="X77" s="2"/>
    </row>
    <row r="78" spans="2:24" ht="11.25" customHeight="1" thickBot="1" thickTop="1">
      <c r="B78" s="123">
        <v>4</v>
      </c>
      <c r="C78" s="30"/>
      <c r="D78" s="1"/>
      <c r="E78" s="30"/>
      <c r="F78" s="1"/>
      <c r="H78" s="123">
        <v>4</v>
      </c>
      <c r="I78" s="30"/>
      <c r="J78" s="1"/>
      <c r="K78" s="30"/>
      <c r="L78" s="1"/>
      <c r="N78" s="123">
        <v>4</v>
      </c>
      <c r="O78" s="30"/>
      <c r="P78" s="1"/>
      <c r="Q78" s="30"/>
      <c r="R78" s="1"/>
      <c r="T78" s="123">
        <v>4</v>
      </c>
      <c r="U78" s="30"/>
      <c r="V78" s="1"/>
      <c r="W78" s="30"/>
      <c r="X78" s="1"/>
    </row>
    <row r="79" spans="2:24" ht="11.25" customHeight="1" thickBot="1" thickTop="1">
      <c r="B79" s="123"/>
      <c r="C79" s="31"/>
      <c r="D79" s="2"/>
      <c r="E79" s="31"/>
      <c r="F79" s="2"/>
      <c r="H79" s="123"/>
      <c r="I79" s="31"/>
      <c r="J79" s="2"/>
      <c r="K79" s="31"/>
      <c r="L79" s="2"/>
      <c r="N79" s="123"/>
      <c r="O79" s="31"/>
      <c r="P79" s="2"/>
      <c r="Q79" s="31"/>
      <c r="R79" s="2"/>
      <c r="T79" s="123"/>
      <c r="U79" s="31"/>
      <c r="V79" s="2"/>
      <c r="W79" s="31"/>
      <c r="X79" s="2"/>
    </row>
    <row r="80" spans="2:24" ht="11.25" customHeight="1" thickBot="1" thickTop="1">
      <c r="B80" s="123">
        <v>5</v>
      </c>
      <c r="C80" s="30"/>
      <c r="D80" s="1"/>
      <c r="E80" s="30"/>
      <c r="F80" s="1"/>
      <c r="H80" s="123">
        <v>5</v>
      </c>
      <c r="I80" s="30"/>
      <c r="J80" s="1"/>
      <c r="K80" s="30"/>
      <c r="L80" s="1"/>
      <c r="N80" s="123">
        <v>5</v>
      </c>
      <c r="O80" s="30"/>
      <c r="P80" s="1"/>
      <c r="Q80" s="30"/>
      <c r="R80" s="1"/>
      <c r="T80" s="123">
        <v>5</v>
      </c>
      <c r="U80" s="30"/>
      <c r="V80" s="1"/>
      <c r="W80" s="30"/>
      <c r="X80" s="1"/>
    </row>
    <row r="81" spans="2:24" ht="11.25" customHeight="1" thickBot="1" thickTop="1">
      <c r="B81" s="123"/>
      <c r="C81" s="31"/>
      <c r="D81" s="2"/>
      <c r="E81" s="31"/>
      <c r="F81" s="2"/>
      <c r="H81" s="123"/>
      <c r="I81" s="31"/>
      <c r="J81" s="2"/>
      <c r="K81" s="31"/>
      <c r="L81" s="2"/>
      <c r="N81" s="123"/>
      <c r="O81" s="31"/>
      <c r="P81" s="2"/>
      <c r="Q81" s="31"/>
      <c r="R81" s="2"/>
      <c r="T81" s="123"/>
      <c r="U81" s="31"/>
      <c r="V81" s="2"/>
      <c r="W81" s="31"/>
      <c r="X81" s="2"/>
    </row>
    <row r="82" spans="2:24" ht="11.25" customHeight="1" thickBot="1" thickTop="1">
      <c r="B82" s="123">
        <v>6</v>
      </c>
      <c r="C82" s="30"/>
      <c r="D82" s="1"/>
      <c r="E82" s="30"/>
      <c r="F82" s="1"/>
      <c r="H82" s="123">
        <v>6</v>
      </c>
      <c r="I82" s="30"/>
      <c r="J82" s="1"/>
      <c r="K82" s="30"/>
      <c r="L82" s="1"/>
      <c r="N82" s="123">
        <v>6</v>
      </c>
      <c r="O82" s="30"/>
      <c r="P82" s="1"/>
      <c r="Q82" s="30"/>
      <c r="R82" s="1"/>
      <c r="T82" s="123">
        <v>6</v>
      </c>
      <c r="U82" s="30"/>
      <c r="V82" s="1"/>
      <c r="W82" s="30"/>
      <c r="X82" s="1"/>
    </row>
    <row r="83" spans="2:24" ht="11.25" customHeight="1" thickBot="1" thickTop="1">
      <c r="B83" s="123"/>
      <c r="C83" s="33"/>
      <c r="D83" s="3"/>
      <c r="E83" s="33"/>
      <c r="F83" s="3"/>
      <c r="H83" s="123"/>
      <c r="I83" s="33"/>
      <c r="J83" s="3"/>
      <c r="K83" s="33"/>
      <c r="L83" s="3"/>
      <c r="N83" s="123"/>
      <c r="O83" s="33"/>
      <c r="P83" s="3"/>
      <c r="Q83" s="33"/>
      <c r="R83" s="3"/>
      <c r="T83" s="123"/>
      <c r="U83" s="33"/>
      <c r="V83" s="3"/>
      <c r="W83" s="33"/>
      <c r="X83" s="3"/>
    </row>
    <row r="84" ht="15.75" thickTop="1"/>
    <row r="85" ht="15.75" thickBot="1"/>
    <row r="86" spans="2:24" ht="16.5" thickBot="1" thickTop="1">
      <c r="B86" s="124">
        <f>IF(Главная!J15&lt;&gt;"",Главная!J15,"")</f>
        <v>13</v>
      </c>
      <c r="C86" s="125"/>
      <c r="D86" s="125"/>
      <c r="E86" s="125"/>
      <c r="F86" s="126"/>
      <c r="H86" s="124">
        <f>IF(Главная!J16&lt;&gt;"",Главная!J16,"")</f>
        <v>14</v>
      </c>
      <c r="I86" s="125"/>
      <c r="J86" s="125"/>
      <c r="K86" s="125"/>
      <c r="L86" s="126"/>
      <c r="N86" s="124">
        <f>IF(Главная!J17&lt;&gt;"",Главная!J17,"")</f>
        <v>15</v>
      </c>
      <c r="O86" s="125"/>
      <c r="P86" s="125"/>
      <c r="Q86" s="125"/>
      <c r="R86" s="126"/>
      <c r="T86" s="124">
        <f>IF(Главная!J18&lt;&gt;"",Главная!J18,"")</f>
        <v>16</v>
      </c>
      <c r="U86" s="125"/>
      <c r="V86" s="125"/>
      <c r="W86" s="125"/>
      <c r="X86" s="126"/>
    </row>
    <row r="87" spans="2:24" ht="11.25" customHeight="1" thickBot="1" thickTop="1">
      <c r="B87" s="123">
        <v>1</v>
      </c>
      <c r="C87" s="30"/>
      <c r="D87" s="1"/>
      <c r="E87" s="30"/>
      <c r="F87" s="1"/>
      <c r="H87" s="123">
        <v>1</v>
      </c>
      <c r="I87" s="30"/>
      <c r="J87" s="1"/>
      <c r="K87" s="30"/>
      <c r="L87" s="1"/>
      <c r="N87" s="123">
        <v>1</v>
      </c>
      <c r="O87" s="30"/>
      <c r="P87" s="1"/>
      <c r="Q87" s="30"/>
      <c r="R87" s="1"/>
      <c r="T87" s="123">
        <v>1</v>
      </c>
      <c r="U87" s="30"/>
      <c r="V87" s="1"/>
      <c r="W87" s="30"/>
      <c r="X87" s="1"/>
    </row>
    <row r="88" spans="2:24" ht="11.25" customHeight="1" thickBot="1" thickTop="1">
      <c r="B88" s="123"/>
      <c r="C88" s="31"/>
      <c r="D88" s="2"/>
      <c r="E88" s="31"/>
      <c r="F88" s="2"/>
      <c r="H88" s="123"/>
      <c r="I88" s="31"/>
      <c r="J88" s="2"/>
      <c r="K88" s="31"/>
      <c r="L88" s="2"/>
      <c r="N88" s="123"/>
      <c r="O88" s="31"/>
      <c r="P88" s="2"/>
      <c r="Q88" s="31"/>
      <c r="R88" s="2"/>
      <c r="T88" s="123"/>
      <c r="U88" s="31"/>
      <c r="V88" s="2"/>
      <c r="W88" s="31"/>
      <c r="X88" s="2"/>
    </row>
    <row r="89" spans="2:24" ht="11.25" customHeight="1" thickBot="1" thickTop="1">
      <c r="B89" s="123">
        <v>2</v>
      </c>
      <c r="C89" s="30"/>
      <c r="D89" s="1"/>
      <c r="E89" s="30"/>
      <c r="F89" s="1"/>
      <c r="H89" s="123">
        <v>2</v>
      </c>
      <c r="I89" s="30"/>
      <c r="J89" s="1"/>
      <c r="K89" s="30"/>
      <c r="L89" s="1"/>
      <c r="N89" s="123">
        <v>2</v>
      </c>
      <c r="O89" s="30"/>
      <c r="P89" s="1"/>
      <c r="Q89" s="30"/>
      <c r="R89" s="1"/>
      <c r="T89" s="123">
        <v>2</v>
      </c>
      <c r="U89" s="30"/>
      <c r="V89" s="1"/>
      <c r="W89" s="30"/>
      <c r="X89" s="1"/>
    </row>
    <row r="90" spans="2:24" ht="11.25" customHeight="1" thickBot="1" thickTop="1">
      <c r="B90" s="123"/>
      <c r="C90" s="32"/>
      <c r="D90" s="2"/>
      <c r="E90" s="32"/>
      <c r="F90" s="2"/>
      <c r="H90" s="123"/>
      <c r="I90" s="32"/>
      <c r="J90" s="2"/>
      <c r="K90" s="32"/>
      <c r="L90" s="2"/>
      <c r="N90" s="123"/>
      <c r="O90" s="32"/>
      <c r="P90" s="2"/>
      <c r="Q90" s="32"/>
      <c r="R90" s="2"/>
      <c r="T90" s="123"/>
      <c r="U90" s="32"/>
      <c r="V90" s="2"/>
      <c r="W90" s="32"/>
      <c r="X90" s="2"/>
    </row>
    <row r="91" spans="2:24" ht="11.25" customHeight="1" thickBot="1" thickTop="1">
      <c r="B91" s="123">
        <v>3</v>
      </c>
      <c r="C91" s="30"/>
      <c r="D91" s="1"/>
      <c r="E91" s="30"/>
      <c r="F91" s="1"/>
      <c r="H91" s="123">
        <v>3</v>
      </c>
      <c r="I91" s="30"/>
      <c r="J91" s="1"/>
      <c r="K91" s="30"/>
      <c r="L91" s="1"/>
      <c r="N91" s="123">
        <v>3</v>
      </c>
      <c r="O91" s="30"/>
      <c r="P91" s="1"/>
      <c r="Q91" s="30"/>
      <c r="R91" s="1"/>
      <c r="T91" s="123">
        <v>3</v>
      </c>
      <c r="U91" s="30"/>
      <c r="V91" s="1"/>
      <c r="W91" s="30"/>
      <c r="X91" s="1"/>
    </row>
    <row r="92" spans="2:24" ht="11.25" customHeight="1" thickBot="1" thickTop="1">
      <c r="B92" s="123"/>
      <c r="C92" s="31"/>
      <c r="D92" s="2"/>
      <c r="E92" s="31"/>
      <c r="F92" s="2"/>
      <c r="H92" s="123"/>
      <c r="I92" s="31"/>
      <c r="J92" s="2"/>
      <c r="K92" s="31"/>
      <c r="L92" s="2"/>
      <c r="N92" s="123"/>
      <c r="O92" s="31"/>
      <c r="P92" s="2"/>
      <c r="Q92" s="31"/>
      <c r="R92" s="2"/>
      <c r="T92" s="123"/>
      <c r="U92" s="31"/>
      <c r="V92" s="2"/>
      <c r="W92" s="31"/>
      <c r="X92" s="2"/>
    </row>
    <row r="93" spans="2:24" ht="11.25" customHeight="1" thickBot="1" thickTop="1">
      <c r="B93" s="123">
        <v>4</v>
      </c>
      <c r="C93" s="30"/>
      <c r="D93" s="1"/>
      <c r="E93" s="30"/>
      <c r="F93" s="1"/>
      <c r="H93" s="123">
        <v>4</v>
      </c>
      <c r="I93" s="30"/>
      <c r="J93" s="1"/>
      <c r="K93" s="30"/>
      <c r="L93" s="1"/>
      <c r="N93" s="123">
        <v>4</v>
      </c>
      <c r="O93" s="30"/>
      <c r="P93" s="1"/>
      <c r="Q93" s="30"/>
      <c r="R93" s="1"/>
      <c r="T93" s="123">
        <v>4</v>
      </c>
      <c r="U93" s="30"/>
      <c r="V93" s="1"/>
      <c r="W93" s="30"/>
      <c r="X93" s="1"/>
    </row>
    <row r="94" spans="2:24" ht="11.25" customHeight="1" thickBot="1" thickTop="1">
      <c r="B94" s="123"/>
      <c r="C94" s="31"/>
      <c r="D94" s="2"/>
      <c r="E94" s="31"/>
      <c r="F94" s="2"/>
      <c r="H94" s="123"/>
      <c r="I94" s="31"/>
      <c r="J94" s="2"/>
      <c r="K94" s="31"/>
      <c r="L94" s="2"/>
      <c r="N94" s="123"/>
      <c r="O94" s="31"/>
      <c r="P94" s="2"/>
      <c r="Q94" s="31"/>
      <c r="R94" s="2"/>
      <c r="T94" s="123"/>
      <c r="U94" s="31"/>
      <c r="V94" s="2"/>
      <c r="W94" s="31"/>
      <c r="X94" s="2"/>
    </row>
    <row r="95" spans="2:24" ht="11.25" customHeight="1" thickBot="1" thickTop="1">
      <c r="B95" s="123">
        <v>5</v>
      </c>
      <c r="C95" s="30"/>
      <c r="D95" s="1"/>
      <c r="E95" s="30"/>
      <c r="F95" s="1"/>
      <c r="H95" s="123">
        <v>5</v>
      </c>
      <c r="I95" s="30"/>
      <c r="J95" s="1"/>
      <c r="K95" s="30"/>
      <c r="L95" s="1"/>
      <c r="N95" s="123">
        <v>5</v>
      </c>
      <c r="O95" s="30"/>
      <c r="P95" s="1"/>
      <c r="Q95" s="30"/>
      <c r="R95" s="1"/>
      <c r="T95" s="123">
        <v>5</v>
      </c>
      <c r="U95" s="30"/>
      <c r="V95" s="1"/>
      <c r="W95" s="30"/>
      <c r="X95" s="1"/>
    </row>
    <row r="96" spans="2:24" ht="11.25" customHeight="1" thickBot="1" thickTop="1">
      <c r="B96" s="123"/>
      <c r="C96" s="31"/>
      <c r="D96" s="2"/>
      <c r="E96" s="31"/>
      <c r="F96" s="2"/>
      <c r="H96" s="123"/>
      <c r="I96" s="31"/>
      <c r="J96" s="2"/>
      <c r="K96" s="31"/>
      <c r="L96" s="2"/>
      <c r="N96" s="123"/>
      <c r="O96" s="31"/>
      <c r="P96" s="2"/>
      <c r="Q96" s="31"/>
      <c r="R96" s="2"/>
      <c r="T96" s="123"/>
      <c r="U96" s="31"/>
      <c r="V96" s="2"/>
      <c r="W96" s="31"/>
      <c r="X96" s="2"/>
    </row>
    <row r="97" spans="2:24" ht="11.25" customHeight="1" thickBot="1" thickTop="1">
      <c r="B97" s="123">
        <v>6</v>
      </c>
      <c r="C97" s="30"/>
      <c r="D97" s="1"/>
      <c r="E97" s="30"/>
      <c r="F97" s="1"/>
      <c r="H97" s="123">
        <v>6</v>
      </c>
      <c r="I97" s="30"/>
      <c r="J97" s="1"/>
      <c r="K97" s="30"/>
      <c r="L97" s="1"/>
      <c r="N97" s="123">
        <v>6</v>
      </c>
      <c r="O97" s="30"/>
      <c r="P97" s="1"/>
      <c r="Q97" s="30"/>
      <c r="R97" s="1"/>
      <c r="T97" s="123">
        <v>6</v>
      </c>
      <c r="U97" s="30"/>
      <c r="V97" s="1"/>
      <c r="W97" s="30"/>
      <c r="X97" s="1"/>
    </row>
    <row r="98" spans="2:24" ht="11.25" customHeight="1" thickBot="1" thickTop="1">
      <c r="B98" s="123"/>
      <c r="C98" s="33"/>
      <c r="D98" s="3"/>
      <c r="E98" s="33"/>
      <c r="F98" s="3"/>
      <c r="H98" s="123"/>
      <c r="I98" s="33"/>
      <c r="J98" s="3"/>
      <c r="K98" s="33"/>
      <c r="L98" s="3"/>
      <c r="N98" s="123"/>
      <c r="O98" s="33"/>
      <c r="P98" s="3"/>
      <c r="Q98" s="33"/>
      <c r="R98" s="3"/>
      <c r="T98" s="123"/>
      <c r="U98" s="33"/>
      <c r="V98" s="3"/>
      <c r="W98" s="33"/>
      <c r="X98" s="3"/>
    </row>
    <row r="99" spans="2:24" ht="16.5" thickBot="1" thickTop="1">
      <c r="B99" s="34"/>
      <c r="C99" s="34"/>
      <c r="D99" s="35"/>
      <c r="E99" s="36"/>
      <c r="F99" s="37"/>
      <c r="H99" s="34"/>
      <c r="I99" s="34"/>
      <c r="J99" s="35"/>
      <c r="K99" s="36"/>
      <c r="L99" s="37"/>
      <c r="N99" s="34"/>
      <c r="O99" s="34"/>
      <c r="P99" s="35"/>
      <c r="Q99" s="36"/>
      <c r="R99" s="37"/>
      <c r="T99" s="34"/>
      <c r="U99" s="34"/>
      <c r="V99" s="35"/>
      <c r="W99" s="36"/>
      <c r="X99" s="37"/>
    </row>
    <row r="100" spans="2:24" ht="11.25" customHeight="1" thickBot="1" thickTop="1">
      <c r="B100" s="123">
        <v>1</v>
      </c>
      <c r="C100" s="30"/>
      <c r="D100" s="1"/>
      <c r="E100" s="30"/>
      <c r="F100" s="1"/>
      <c r="H100" s="123">
        <v>1</v>
      </c>
      <c r="I100" s="30"/>
      <c r="J100" s="1"/>
      <c r="K100" s="30"/>
      <c r="L100" s="1"/>
      <c r="N100" s="123">
        <v>1</v>
      </c>
      <c r="O100" s="30"/>
      <c r="P100" s="1"/>
      <c r="Q100" s="30"/>
      <c r="R100" s="1"/>
      <c r="T100" s="123">
        <v>1</v>
      </c>
      <c r="U100" s="30"/>
      <c r="V100" s="1"/>
      <c r="W100" s="30"/>
      <c r="X100" s="1"/>
    </row>
    <row r="101" spans="2:24" ht="11.25" customHeight="1" thickBot="1" thickTop="1">
      <c r="B101" s="123"/>
      <c r="C101" s="31"/>
      <c r="D101" s="2"/>
      <c r="E101" s="31"/>
      <c r="F101" s="2"/>
      <c r="H101" s="123"/>
      <c r="I101" s="31"/>
      <c r="J101" s="2"/>
      <c r="K101" s="31"/>
      <c r="L101" s="2"/>
      <c r="N101" s="123"/>
      <c r="O101" s="31"/>
      <c r="P101" s="2"/>
      <c r="Q101" s="31"/>
      <c r="R101" s="2"/>
      <c r="T101" s="123"/>
      <c r="U101" s="31"/>
      <c r="V101" s="2"/>
      <c r="W101" s="31"/>
      <c r="X101" s="2"/>
    </row>
    <row r="102" spans="2:24" ht="11.25" customHeight="1" thickBot="1" thickTop="1">
      <c r="B102" s="123">
        <v>2</v>
      </c>
      <c r="C102" s="30"/>
      <c r="D102" s="1"/>
      <c r="E102" s="30"/>
      <c r="F102" s="1"/>
      <c r="H102" s="123">
        <v>2</v>
      </c>
      <c r="I102" s="30"/>
      <c r="J102" s="1"/>
      <c r="K102" s="30"/>
      <c r="L102" s="1"/>
      <c r="N102" s="123">
        <v>2</v>
      </c>
      <c r="O102" s="30"/>
      <c r="P102" s="1"/>
      <c r="Q102" s="30"/>
      <c r="R102" s="1"/>
      <c r="T102" s="123">
        <v>2</v>
      </c>
      <c r="U102" s="30"/>
      <c r="V102" s="1"/>
      <c r="W102" s="30"/>
      <c r="X102" s="1"/>
    </row>
    <row r="103" spans="2:24" ht="11.25" customHeight="1" thickBot="1" thickTop="1">
      <c r="B103" s="123"/>
      <c r="C103" s="32"/>
      <c r="D103" s="2"/>
      <c r="E103" s="31"/>
      <c r="F103" s="2"/>
      <c r="H103" s="123"/>
      <c r="I103" s="32"/>
      <c r="J103" s="2"/>
      <c r="K103" s="31"/>
      <c r="L103" s="2"/>
      <c r="N103" s="123"/>
      <c r="O103" s="32"/>
      <c r="P103" s="2"/>
      <c r="Q103" s="31"/>
      <c r="R103" s="2"/>
      <c r="T103" s="123"/>
      <c r="U103" s="32"/>
      <c r="V103" s="2"/>
      <c r="W103" s="31"/>
      <c r="X103" s="2"/>
    </row>
    <row r="104" spans="2:24" ht="11.25" customHeight="1" thickBot="1" thickTop="1">
      <c r="B104" s="123">
        <v>3</v>
      </c>
      <c r="C104" s="30"/>
      <c r="D104" s="1"/>
      <c r="E104" s="30"/>
      <c r="F104" s="1"/>
      <c r="H104" s="123">
        <v>3</v>
      </c>
      <c r="I104" s="30"/>
      <c r="J104" s="1"/>
      <c r="K104" s="30"/>
      <c r="L104" s="1"/>
      <c r="N104" s="123">
        <v>3</v>
      </c>
      <c r="O104" s="30"/>
      <c r="P104" s="1"/>
      <c r="Q104" s="30"/>
      <c r="R104" s="1"/>
      <c r="T104" s="123">
        <v>3</v>
      </c>
      <c r="U104" s="30"/>
      <c r="V104" s="1"/>
      <c r="W104" s="30"/>
      <c r="X104" s="1"/>
    </row>
    <row r="105" spans="2:24" ht="11.25" customHeight="1" thickBot="1" thickTop="1">
      <c r="B105" s="123"/>
      <c r="C105" s="31"/>
      <c r="D105" s="2"/>
      <c r="E105" s="31"/>
      <c r="F105" s="2"/>
      <c r="H105" s="123"/>
      <c r="I105" s="31"/>
      <c r="J105" s="2"/>
      <c r="K105" s="31"/>
      <c r="L105" s="2"/>
      <c r="N105" s="123"/>
      <c r="O105" s="31"/>
      <c r="P105" s="2"/>
      <c r="Q105" s="31"/>
      <c r="R105" s="2"/>
      <c r="T105" s="123"/>
      <c r="U105" s="31"/>
      <c r="V105" s="2"/>
      <c r="W105" s="31"/>
      <c r="X105" s="2"/>
    </row>
    <row r="106" spans="2:24" ht="11.25" customHeight="1" thickBot="1" thickTop="1">
      <c r="B106" s="123">
        <v>4</v>
      </c>
      <c r="C106" s="30"/>
      <c r="D106" s="1"/>
      <c r="E106" s="30"/>
      <c r="F106" s="1"/>
      <c r="H106" s="123">
        <v>4</v>
      </c>
      <c r="I106" s="30"/>
      <c r="J106" s="1"/>
      <c r="K106" s="30"/>
      <c r="L106" s="1"/>
      <c r="N106" s="123">
        <v>4</v>
      </c>
      <c r="O106" s="30"/>
      <c r="P106" s="1"/>
      <c r="Q106" s="30"/>
      <c r="R106" s="1"/>
      <c r="T106" s="123">
        <v>4</v>
      </c>
      <c r="U106" s="30"/>
      <c r="V106" s="1"/>
      <c r="W106" s="30"/>
      <c r="X106" s="1"/>
    </row>
    <row r="107" spans="2:24" ht="11.25" customHeight="1" thickBot="1" thickTop="1">
      <c r="B107" s="123"/>
      <c r="C107" s="31"/>
      <c r="D107" s="2"/>
      <c r="E107" s="31"/>
      <c r="F107" s="2"/>
      <c r="H107" s="123"/>
      <c r="I107" s="31"/>
      <c r="J107" s="2"/>
      <c r="K107" s="31"/>
      <c r="L107" s="2"/>
      <c r="N107" s="123"/>
      <c r="O107" s="31"/>
      <c r="P107" s="2"/>
      <c r="Q107" s="31"/>
      <c r="R107" s="2"/>
      <c r="T107" s="123"/>
      <c r="U107" s="31"/>
      <c r="V107" s="2"/>
      <c r="W107" s="31"/>
      <c r="X107" s="2"/>
    </row>
    <row r="108" spans="2:24" ht="11.25" customHeight="1" thickBot="1" thickTop="1">
      <c r="B108" s="123">
        <v>5</v>
      </c>
      <c r="C108" s="30"/>
      <c r="D108" s="1"/>
      <c r="E108" s="30"/>
      <c r="F108" s="1"/>
      <c r="H108" s="123">
        <v>5</v>
      </c>
      <c r="I108" s="30"/>
      <c r="J108" s="1"/>
      <c r="K108" s="30"/>
      <c r="L108" s="1"/>
      <c r="N108" s="123">
        <v>5</v>
      </c>
      <c r="O108" s="30"/>
      <c r="P108" s="1"/>
      <c r="Q108" s="30"/>
      <c r="R108" s="1"/>
      <c r="T108" s="123">
        <v>5</v>
      </c>
      <c r="U108" s="30"/>
      <c r="V108" s="1"/>
      <c r="W108" s="30"/>
      <c r="X108" s="1"/>
    </row>
    <row r="109" spans="2:24" ht="11.25" customHeight="1" thickBot="1" thickTop="1">
      <c r="B109" s="123"/>
      <c r="C109" s="31"/>
      <c r="D109" s="2"/>
      <c r="E109" s="31"/>
      <c r="F109" s="2"/>
      <c r="H109" s="123"/>
      <c r="I109" s="31"/>
      <c r="J109" s="2"/>
      <c r="K109" s="31"/>
      <c r="L109" s="2"/>
      <c r="N109" s="123"/>
      <c r="O109" s="31"/>
      <c r="P109" s="2"/>
      <c r="Q109" s="31"/>
      <c r="R109" s="2"/>
      <c r="T109" s="123"/>
      <c r="U109" s="31"/>
      <c r="V109" s="2"/>
      <c r="W109" s="31"/>
      <c r="X109" s="2"/>
    </row>
    <row r="110" spans="2:24" ht="11.25" customHeight="1" thickBot="1" thickTop="1">
      <c r="B110" s="123">
        <v>6</v>
      </c>
      <c r="C110" s="30"/>
      <c r="D110" s="1"/>
      <c r="E110" s="30"/>
      <c r="F110" s="1"/>
      <c r="H110" s="123">
        <v>6</v>
      </c>
      <c r="I110" s="30"/>
      <c r="J110" s="1"/>
      <c r="K110" s="30"/>
      <c r="L110" s="1"/>
      <c r="N110" s="123">
        <v>6</v>
      </c>
      <c r="O110" s="30"/>
      <c r="P110" s="1"/>
      <c r="Q110" s="30"/>
      <c r="R110" s="1"/>
      <c r="T110" s="123">
        <v>6</v>
      </c>
      <c r="U110" s="30"/>
      <c r="V110" s="1"/>
      <c r="W110" s="30"/>
      <c r="X110" s="1"/>
    </row>
    <row r="111" spans="2:24" ht="11.25" customHeight="1" thickBot="1" thickTop="1">
      <c r="B111" s="123"/>
      <c r="C111" s="33"/>
      <c r="D111" s="3"/>
      <c r="E111" s="33"/>
      <c r="F111" s="3"/>
      <c r="H111" s="123"/>
      <c r="I111" s="33"/>
      <c r="J111" s="3"/>
      <c r="K111" s="33"/>
      <c r="L111" s="3"/>
      <c r="N111" s="123"/>
      <c r="O111" s="33"/>
      <c r="P111" s="3"/>
      <c r="Q111" s="33"/>
      <c r="R111" s="3"/>
      <c r="T111" s="123"/>
      <c r="U111" s="33"/>
      <c r="V111" s="3"/>
      <c r="W111" s="33"/>
      <c r="X111" s="3"/>
    </row>
    <row r="112" ht="15.75" thickTop="1"/>
  </sheetData>
  <sheetProtection/>
  <mergeCells count="208">
    <mergeCell ref="B2:F2"/>
    <mergeCell ref="B3:B4"/>
    <mergeCell ref="B5:B6"/>
    <mergeCell ref="B7:B8"/>
    <mergeCell ref="H18:H19"/>
    <mergeCell ref="B13:B14"/>
    <mergeCell ref="B16:B17"/>
    <mergeCell ref="B18:B19"/>
    <mergeCell ref="B9:B10"/>
    <mergeCell ref="B11:B12"/>
    <mergeCell ref="H2:L2"/>
    <mergeCell ref="H3:H4"/>
    <mergeCell ref="H5:H6"/>
    <mergeCell ref="H7:H8"/>
    <mergeCell ref="H13:H14"/>
    <mergeCell ref="H16:H17"/>
    <mergeCell ref="H9:H10"/>
    <mergeCell ref="H11:H12"/>
    <mergeCell ref="B30:F30"/>
    <mergeCell ref="H30:L30"/>
    <mergeCell ref="B26:B27"/>
    <mergeCell ref="B20:B21"/>
    <mergeCell ref="B22:B23"/>
    <mergeCell ref="B24:B25"/>
    <mergeCell ref="H20:H21"/>
    <mergeCell ref="H22:H23"/>
    <mergeCell ref="B41:B42"/>
    <mergeCell ref="H41:H42"/>
    <mergeCell ref="B31:B32"/>
    <mergeCell ref="H31:H32"/>
    <mergeCell ref="B33:B34"/>
    <mergeCell ref="H33:H34"/>
    <mergeCell ref="B35:B36"/>
    <mergeCell ref="H35:H36"/>
    <mergeCell ref="B37:B38"/>
    <mergeCell ref="H37:H38"/>
    <mergeCell ref="B39:B40"/>
    <mergeCell ref="H39:H40"/>
    <mergeCell ref="H24:H25"/>
    <mergeCell ref="H26:H27"/>
    <mergeCell ref="B54:B55"/>
    <mergeCell ref="H54:H55"/>
    <mergeCell ref="B44:B45"/>
    <mergeCell ref="H44:H45"/>
    <mergeCell ref="B46:B47"/>
    <mergeCell ref="H46:H47"/>
    <mergeCell ref="B48:B49"/>
    <mergeCell ref="H48:H49"/>
    <mergeCell ref="B63:B64"/>
    <mergeCell ref="H63:H64"/>
    <mergeCell ref="B50:B51"/>
    <mergeCell ref="H50:H51"/>
    <mergeCell ref="B52:B53"/>
    <mergeCell ref="H52:H53"/>
    <mergeCell ref="B58:F58"/>
    <mergeCell ref="H58:L58"/>
    <mergeCell ref="B59:B60"/>
    <mergeCell ref="H59:H60"/>
    <mergeCell ref="B78:B79"/>
    <mergeCell ref="H78:H79"/>
    <mergeCell ref="B61:B62"/>
    <mergeCell ref="H61:H62"/>
    <mergeCell ref="B65:B66"/>
    <mergeCell ref="H65:H66"/>
    <mergeCell ref="B67:B68"/>
    <mergeCell ref="H67:H68"/>
    <mergeCell ref="B80:B81"/>
    <mergeCell ref="H80:H81"/>
    <mergeCell ref="B69:B70"/>
    <mergeCell ref="H69:H70"/>
    <mergeCell ref="B72:B73"/>
    <mergeCell ref="H72:H73"/>
    <mergeCell ref="B76:B77"/>
    <mergeCell ref="H76:H77"/>
    <mergeCell ref="B74:B75"/>
    <mergeCell ref="H74:H75"/>
    <mergeCell ref="B93:B94"/>
    <mergeCell ref="H93:H94"/>
    <mergeCell ref="B82:B83"/>
    <mergeCell ref="H82:H83"/>
    <mergeCell ref="B86:F86"/>
    <mergeCell ref="H86:L86"/>
    <mergeCell ref="B87:B88"/>
    <mergeCell ref="H87:H88"/>
    <mergeCell ref="B89:B90"/>
    <mergeCell ref="H89:H90"/>
    <mergeCell ref="B91:B92"/>
    <mergeCell ref="H91:H92"/>
    <mergeCell ref="B110:B111"/>
    <mergeCell ref="H110:H111"/>
    <mergeCell ref="B102:B103"/>
    <mergeCell ref="H102:H103"/>
    <mergeCell ref="B104:B105"/>
    <mergeCell ref="H104:H105"/>
    <mergeCell ref="B106:B107"/>
    <mergeCell ref="H106:H107"/>
    <mergeCell ref="N13:N14"/>
    <mergeCell ref="T13:T14"/>
    <mergeCell ref="B108:B109"/>
    <mergeCell ref="H108:H109"/>
    <mergeCell ref="B95:B96"/>
    <mergeCell ref="H95:H96"/>
    <mergeCell ref="B97:B98"/>
    <mergeCell ref="H97:H98"/>
    <mergeCell ref="B100:B101"/>
    <mergeCell ref="H100:H101"/>
    <mergeCell ref="N7:N8"/>
    <mergeCell ref="T7:T8"/>
    <mergeCell ref="N9:N10"/>
    <mergeCell ref="T9:T10"/>
    <mergeCell ref="N11:N12"/>
    <mergeCell ref="T11:T12"/>
    <mergeCell ref="N16:N17"/>
    <mergeCell ref="T16:T17"/>
    <mergeCell ref="N18:N19"/>
    <mergeCell ref="T18:T19"/>
    <mergeCell ref="N20:N21"/>
    <mergeCell ref="T20:T21"/>
    <mergeCell ref="N37:N38"/>
    <mergeCell ref="T37:T38"/>
    <mergeCell ref="N26:N27"/>
    <mergeCell ref="T26:T27"/>
    <mergeCell ref="N30:R30"/>
    <mergeCell ref="T30:X30"/>
    <mergeCell ref="N31:N32"/>
    <mergeCell ref="T31:T32"/>
    <mergeCell ref="N33:N34"/>
    <mergeCell ref="T33:T34"/>
    <mergeCell ref="N35:N36"/>
    <mergeCell ref="T35:T36"/>
    <mergeCell ref="N22:N23"/>
    <mergeCell ref="T22:T23"/>
    <mergeCell ref="N24:N25"/>
    <mergeCell ref="T24:T25"/>
    <mergeCell ref="N50:N51"/>
    <mergeCell ref="T50:T51"/>
    <mergeCell ref="N39:N40"/>
    <mergeCell ref="T39:T40"/>
    <mergeCell ref="N41:N42"/>
    <mergeCell ref="T41:T42"/>
    <mergeCell ref="N44:N45"/>
    <mergeCell ref="T44:T45"/>
    <mergeCell ref="N46:N47"/>
    <mergeCell ref="T46:T47"/>
    <mergeCell ref="N48:N49"/>
    <mergeCell ref="T48:T49"/>
    <mergeCell ref="N63:N64"/>
    <mergeCell ref="T63:T64"/>
    <mergeCell ref="N52:N53"/>
    <mergeCell ref="T52:T53"/>
    <mergeCell ref="N54:N55"/>
    <mergeCell ref="T54:T55"/>
    <mergeCell ref="N58:R58"/>
    <mergeCell ref="T58:X58"/>
    <mergeCell ref="N72:N73"/>
    <mergeCell ref="T72:T73"/>
    <mergeCell ref="N59:N60"/>
    <mergeCell ref="T59:T60"/>
    <mergeCell ref="N61:N62"/>
    <mergeCell ref="T61:T62"/>
    <mergeCell ref="N65:N66"/>
    <mergeCell ref="T65:T66"/>
    <mergeCell ref="N67:N68"/>
    <mergeCell ref="T67:T68"/>
    <mergeCell ref="N87:N88"/>
    <mergeCell ref="T87:T88"/>
    <mergeCell ref="N69:N70"/>
    <mergeCell ref="T69:T70"/>
    <mergeCell ref="N89:N90"/>
    <mergeCell ref="T89:T90"/>
    <mergeCell ref="N78:N79"/>
    <mergeCell ref="T78:T79"/>
    <mergeCell ref="N80:N81"/>
    <mergeCell ref="T80:T81"/>
    <mergeCell ref="N74:N75"/>
    <mergeCell ref="T74:T75"/>
    <mergeCell ref="N76:N77"/>
    <mergeCell ref="T76:T77"/>
    <mergeCell ref="N86:R86"/>
    <mergeCell ref="T86:X86"/>
    <mergeCell ref="N82:N83"/>
    <mergeCell ref="T82:T83"/>
    <mergeCell ref="N110:N111"/>
    <mergeCell ref="T110:T111"/>
    <mergeCell ref="N106:N107"/>
    <mergeCell ref="T106:T107"/>
    <mergeCell ref="N108:N109"/>
    <mergeCell ref="T108:T109"/>
    <mergeCell ref="N102:N103"/>
    <mergeCell ref="T102:T103"/>
    <mergeCell ref="N2:R2"/>
    <mergeCell ref="T2:X2"/>
    <mergeCell ref="N3:N4"/>
    <mergeCell ref="T3:T4"/>
    <mergeCell ref="N95:N96"/>
    <mergeCell ref="T95:T96"/>
    <mergeCell ref="N97:N98"/>
    <mergeCell ref="T97:T98"/>
    <mergeCell ref="N5:N6"/>
    <mergeCell ref="T5:T6"/>
    <mergeCell ref="N104:N105"/>
    <mergeCell ref="T104:T105"/>
    <mergeCell ref="N100:N101"/>
    <mergeCell ref="T100:T101"/>
    <mergeCell ref="N91:N92"/>
    <mergeCell ref="T91:T92"/>
    <mergeCell ref="N93:N94"/>
    <mergeCell ref="T93:T9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AN27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2" width="1.421875" style="90" customWidth="1"/>
    <col min="3" max="3" width="4.28125" style="90" customWidth="1"/>
    <col min="4" max="4" width="22.421875" style="90" customWidth="1"/>
    <col min="5" max="5" width="35.7109375" style="90" customWidth="1"/>
    <col min="6" max="6" width="7.140625" style="91" customWidth="1"/>
    <col min="7" max="7" width="1.421875" style="90" customWidth="1"/>
    <col min="8" max="8" width="9.140625" style="90" customWidth="1"/>
    <col min="9" max="40" width="2.8515625" style="92" customWidth="1"/>
    <col min="41" max="58" width="2.8515625" style="93" customWidth="1"/>
    <col min="59" max="16384" width="9.140625" style="90" customWidth="1"/>
  </cols>
  <sheetData>
    <row r="1" ht="15" customHeight="1"/>
    <row r="2" ht="15" customHeight="1"/>
    <row r="3" ht="15.75">
      <c r="F3" s="87" t="s">
        <v>46</v>
      </c>
    </row>
    <row r="4" spans="4:40" ht="15">
      <c r="D4" s="90" t="s">
        <v>20</v>
      </c>
      <c r="E4" s="90" t="s">
        <v>44</v>
      </c>
      <c r="F4" s="91">
        <f>SUMIF(I4:AN4,"&gt;0",I4:AN4)</f>
        <v>0</v>
      </c>
      <c r="I4" s="92" t="e">
        <f>INDEX('01'!$U$4:$U$14,MATCH(D4,'01'!$C$4:$C$27,0))</f>
        <v>#N/A</v>
      </c>
      <c r="J4" s="92" t="e">
        <f>INDEX('01'!$V$4:$V$14,MATCH(D4,'01'!$AN$4:$AN$14,0))</f>
        <v>#N/A</v>
      </c>
      <c r="K4" s="92" t="e">
        <f>INDEX('02'!$U$4:$U$14,MATCH(D4,'02'!$C$4:$C$27,0))</f>
        <v>#N/A</v>
      </c>
      <c r="L4" s="92" t="e">
        <f>INDEX('02'!$V$4:$V$14,MATCH(D4,'02'!$AN$4:$AN$14,0))</f>
        <v>#N/A</v>
      </c>
      <c r="M4" s="92" t="e">
        <f>INDEX('03'!$U$4:$U$14,MATCH(D4,'03'!$C$4:$C$27,0))</f>
        <v>#N/A</v>
      </c>
      <c r="N4" s="92" t="e">
        <f>INDEX('03'!$V$4:$V$14,MATCH(D4,'03'!$AN$4:$AN$14,0))</f>
        <v>#N/A</v>
      </c>
      <c r="O4" s="92" t="e">
        <f>INDEX('04'!$U$4:$U$14,MATCH(D4,'04'!$C$4:$C$27,0))</f>
        <v>#N/A</v>
      </c>
      <c r="P4" s="92" t="e">
        <f>INDEX('04'!$V$4:$V$14,MATCH(D4,'04'!$AN$4:$AN$14,0))</f>
        <v>#N/A</v>
      </c>
      <c r="Q4" s="92" t="e">
        <f>INDEX('05'!$U$4:$U$14,MATCH(D4,'05'!$C$4:$C$27,0))</f>
        <v>#N/A</v>
      </c>
      <c r="R4" s="92" t="e">
        <f>INDEX('05'!$V$4:$V$14,MATCH(D4,'05'!$AN$4:$AN$14,0))</f>
        <v>#N/A</v>
      </c>
      <c r="S4" s="92" t="e">
        <f>INDEX('06'!$U$4:$U$14,MATCH(D4,'06'!$C$4:$C$27,0))</f>
        <v>#N/A</v>
      </c>
      <c r="T4" s="92" t="e">
        <f>INDEX('06'!$V$4:$V$14,MATCH(D4,'06'!$AN$4:$AN$14,0))</f>
        <v>#N/A</v>
      </c>
      <c r="U4" s="92" t="e">
        <f>INDEX('07'!$U$4:$U$14,MATCH(D4,'07'!$C$4:$C$27,0))</f>
        <v>#N/A</v>
      </c>
      <c r="V4" s="92" t="e">
        <f>INDEX('07'!$V$4:$V$14,MATCH(D4,'07'!$AN$4:$AN$14,0))</f>
        <v>#N/A</v>
      </c>
      <c r="W4" s="92" t="e">
        <f>INDEX('08'!$U$4:$U$14,MATCH(D4,'08'!$C$4:$C$27,0))</f>
        <v>#N/A</v>
      </c>
      <c r="X4" s="92" t="e">
        <f>INDEX('08'!$V$4:$V$14,MATCH(D4,'08'!$AN$4:$AN$14,0))</f>
        <v>#N/A</v>
      </c>
      <c r="Y4" s="92" t="e">
        <f>INDEX('09'!$U$4:$U$14,MATCH(D4,'09'!$C$4:$C$27,0))</f>
        <v>#N/A</v>
      </c>
      <c r="Z4" s="92" t="e">
        <f>INDEX('09'!$V$4:$V$14,MATCH(D4,'09'!$AN$4:$AN$14,0))</f>
        <v>#N/A</v>
      </c>
      <c r="AA4" s="92" t="e">
        <f>INDEX('10'!$U$4:$U$14,MATCH(D4,'10'!$C$4:$C$27,0))</f>
        <v>#N/A</v>
      </c>
      <c r="AB4" s="92" t="e">
        <f>INDEX('10'!$V$4:$V$14,MATCH(D4,'10'!$AN$4:$AN$14,0))</f>
        <v>#N/A</v>
      </c>
      <c r="AC4" s="92" t="e">
        <f>INDEX('11'!$U$4:$U$14,MATCH(D4,'11'!$C$4:$C$27,0))</f>
        <v>#N/A</v>
      </c>
      <c r="AD4" s="92" t="e">
        <f>INDEX('11'!$V$4:$V$14,MATCH(D4,'11'!$AN$4:$AN$14,0))</f>
        <v>#N/A</v>
      </c>
      <c r="AE4" s="92" t="e">
        <f>INDEX('12'!$U$4:$U$14,MATCH(D4,'12'!$C$4:$C$27,0))</f>
        <v>#N/A</v>
      </c>
      <c r="AF4" s="92" t="e">
        <f>INDEX('12'!$V$4:$V$14,MATCH(D4,'12'!$AN$4:$AN$14,0))</f>
        <v>#N/A</v>
      </c>
      <c r="AG4" s="92" t="e">
        <f>INDEX('13'!$U$4:$U$14,MATCH(D4,'13'!$C$4:$C$27,0))</f>
        <v>#N/A</v>
      </c>
      <c r="AH4" s="92" t="e">
        <f>INDEX('13'!$V$4:$V$14,MATCH(D4,'13'!$AN$4:$AN$14,0))</f>
        <v>#N/A</v>
      </c>
      <c r="AI4" s="92" t="e">
        <f>INDEX('14'!$U$4:$U$14,MATCH(D4,'14'!$C$4:$C$27,0))</f>
        <v>#N/A</v>
      </c>
      <c r="AJ4" s="92" t="e">
        <f>INDEX('14'!$V$4:$V$14,MATCH(D4,'14'!$AN$4:$AN$14,0))</f>
        <v>#N/A</v>
      </c>
      <c r="AK4" s="92" t="e">
        <f>INDEX('15'!$U$4:$U$14,MATCH(D4,'15'!$C$4:$C$27,0))</f>
        <v>#N/A</v>
      </c>
      <c r="AL4" s="92" t="e">
        <f>INDEX('15'!$V$4:$V$14,MATCH(D4,'15'!$AN$4:$AN$14,0))</f>
        <v>#N/A</v>
      </c>
      <c r="AM4" s="92" t="e">
        <f>INDEX('16'!$U$4:$U$14,MATCH(D4,'16'!$C$4:$C$27,0))</f>
        <v>#N/A</v>
      </c>
      <c r="AN4" s="92" t="e">
        <f>INDEX('16'!$V$4:$V$14,MATCH(D4,'16'!$AN$4:$AN$14,0))</f>
        <v>#N/A</v>
      </c>
    </row>
    <row r="5" spans="4:40" ht="15">
      <c r="D5" s="90" t="s">
        <v>21</v>
      </c>
      <c r="E5" s="90" t="s">
        <v>44</v>
      </c>
      <c r="F5" s="91">
        <f aca="true" t="shared" si="0" ref="F5:F27">SUMIF(I5:AN5,"&gt;0",I5:AN5)</f>
        <v>0</v>
      </c>
      <c r="I5" s="92" t="e">
        <f>INDEX('01'!$U$4:$U$14,MATCH(D5,'01'!$C$4:$C$27,0))</f>
        <v>#N/A</v>
      </c>
      <c r="J5" s="92" t="e">
        <f>INDEX('01'!$V$4:$V$14,MATCH(D5,'01'!$AN$4:$AN$14,0))</f>
        <v>#N/A</v>
      </c>
      <c r="K5" s="92" t="e">
        <f>INDEX('02'!$U$4:$U$14,MATCH(D5,'02'!$C$4:$C$27,0))</f>
        <v>#N/A</v>
      </c>
      <c r="L5" s="92" t="e">
        <f>INDEX('02'!$V$4:$V$14,MATCH(D5,'02'!$AN$4:$AN$14,0))</f>
        <v>#N/A</v>
      </c>
      <c r="M5" s="92" t="e">
        <f>INDEX('03'!$U$4:$U$14,MATCH(D5,'03'!$C$4:$C$27,0))</f>
        <v>#N/A</v>
      </c>
      <c r="N5" s="92" t="e">
        <f>INDEX('03'!$V$4:$V$14,MATCH(D5,'03'!$AN$4:$AN$14,0))</f>
        <v>#N/A</v>
      </c>
      <c r="O5" s="92" t="e">
        <f>INDEX('04'!$U$4:$U$14,MATCH(D5,'04'!$C$4:$C$27,0))</f>
        <v>#N/A</v>
      </c>
      <c r="P5" s="92" t="e">
        <f>INDEX('04'!$V$4:$V$14,MATCH(D5,'04'!$AN$4:$AN$14,0))</f>
        <v>#N/A</v>
      </c>
      <c r="Q5" s="92" t="e">
        <f>INDEX('05'!$U$4:$U$14,MATCH(D5,'05'!$C$4:$C$27,0))</f>
        <v>#N/A</v>
      </c>
      <c r="R5" s="92" t="e">
        <f>INDEX('05'!$V$4:$V$14,MATCH(D5,'05'!$AN$4:$AN$14,0))</f>
        <v>#N/A</v>
      </c>
      <c r="S5" s="92" t="e">
        <f>INDEX('06'!$U$4:$U$14,MATCH(D5,'06'!$C$4:$C$27,0))</f>
        <v>#N/A</v>
      </c>
      <c r="T5" s="92" t="e">
        <f>INDEX('06'!$V$4:$V$14,MATCH(D5,'06'!$AN$4:$AN$14,0))</f>
        <v>#N/A</v>
      </c>
      <c r="U5" s="92" t="e">
        <f>INDEX('07'!$U$4:$U$14,MATCH(D5,'07'!$C$4:$C$27,0))</f>
        <v>#N/A</v>
      </c>
      <c r="V5" s="92" t="e">
        <f>INDEX('07'!$V$4:$V$14,MATCH(D5,'07'!$AN$4:$AN$14,0))</f>
        <v>#N/A</v>
      </c>
      <c r="W5" s="92" t="e">
        <f>INDEX('08'!$U$4:$U$14,MATCH(D5,'08'!$C$4:$C$27,0))</f>
        <v>#N/A</v>
      </c>
      <c r="X5" s="92" t="e">
        <f>INDEX('08'!$V$4:$V$14,MATCH(D5,'08'!$AN$4:$AN$14,0))</f>
        <v>#N/A</v>
      </c>
      <c r="Y5" s="92" t="e">
        <f>INDEX('09'!$U$4:$U$14,MATCH(D5,'09'!$C$4:$C$27,0))</f>
        <v>#N/A</v>
      </c>
      <c r="Z5" s="92" t="e">
        <f>INDEX('09'!$V$4:$V$14,MATCH(D5,'09'!$AN$4:$AN$14,0))</f>
        <v>#N/A</v>
      </c>
      <c r="AA5" s="92" t="e">
        <f>INDEX('10'!$U$4:$U$14,MATCH(D5,'10'!$C$4:$C$27,0))</f>
        <v>#N/A</v>
      </c>
      <c r="AB5" s="92" t="e">
        <f>INDEX('10'!$V$4:$V$14,MATCH(D5,'10'!$AN$4:$AN$14,0))</f>
        <v>#N/A</v>
      </c>
      <c r="AC5" s="92" t="e">
        <f>INDEX('11'!$U$4:$U$14,MATCH(D5,'11'!$C$4:$C$27,0))</f>
        <v>#N/A</v>
      </c>
      <c r="AD5" s="92" t="e">
        <f>INDEX('11'!$V$4:$V$14,MATCH(D5,'11'!$AN$4:$AN$14,0))</f>
        <v>#N/A</v>
      </c>
      <c r="AE5" s="92" t="e">
        <f>INDEX('12'!$U$4:$U$14,MATCH(D5,'12'!$C$4:$C$27,0))</f>
        <v>#N/A</v>
      </c>
      <c r="AF5" s="92" t="e">
        <f>INDEX('12'!$V$4:$V$14,MATCH(D5,'12'!$AN$4:$AN$14,0))</f>
        <v>#N/A</v>
      </c>
      <c r="AG5" s="92" t="e">
        <f>INDEX('13'!$U$4:$U$14,MATCH(D5,'13'!$C$4:$C$27,0))</f>
        <v>#N/A</v>
      </c>
      <c r="AH5" s="92" t="e">
        <f>INDEX('13'!$V$4:$V$14,MATCH(D5,'13'!$AN$4:$AN$14,0))</f>
        <v>#N/A</v>
      </c>
      <c r="AI5" s="92" t="e">
        <f>INDEX('14'!$U$4:$U$14,MATCH(D5,'14'!$C$4:$C$27,0))</f>
        <v>#N/A</v>
      </c>
      <c r="AJ5" s="92" t="e">
        <f>INDEX('14'!$V$4:$V$14,MATCH(D5,'14'!$AN$4:$AN$14,0))</f>
        <v>#N/A</v>
      </c>
      <c r="AK5" s="92" t="e">
        <f>INDEX('15'!$U$4:$U$14,MATCH(D5,'15'!$C$4:$C$27,0))</f>
        <v>#N/A</v>
      </c>
      <c r="AL5" s="92" t="e">
        <f>INDEX('15'!$V$4:$V$14,MATCH(D5,'15'!$AN$4:$AN$14,0))</f>
        <v>#N/A</v>
      </c>
      <c r="AM5" s="92" t="e">
        <f>INDEX('16'!$U$4:$U$14,MATCH(D5,'16'!$C$4:$C$27,0))</f>
        <v>#N/A</v>
      </c>
      <c r="AN5" s="92" t="e">
        <f>INDEX('16'!$V$4:$V$14,MATCH(D5,'16'!$AN$4:$AN$14,0))</f>
        <v>#N/A</v>
      </c>
    </row>
    <row r="6" spans="4:40" ht="15">
      <c r="D6" s="90" t="s">
        <v>22</v>
      </c>
      <c r="E6" s="90" t="s">
        <v>44</v>
      </c>
      <c r="F6" s="91">
        <f t="shared" si="0"/>
        <v>0</v>
      </c>
      <c r="I6" s="92" t="e">
        <f>INDEX('01'!$U$4:$U$14,MATCH(D6,'01'!$C$4:$C$27,0))</f>
        <v>#N/A</v>
      </c>
      <c r="J6" s="92" t="e">
        <f>INDEX('01'!$V$4:$V$14,MATCH(D6,'01'!$AN$4:$AN$14,0))</f>
        <v>#N/A</v>
      </c>
      <c r="K6" s="92" t="e">
        <f>INDEX('02'!$U$4:$U$14,MATCH(D6,'02'!$C$4:$C$27,0))</f>
        <v>#N/A</v>
      </c>
      <c r="L6" s="92" t="e">
        <f>INDEX('02'!$V$4:$V$14,MATCH(D6,'02'!$AN$4:$AN$14,0))</f>
        <v>#N/A</v>
      </c>
      <c r="M6" s="92" t="e">
        <f>INDEX('03'!$U$4:$U$14,MATCH(D6,'03'!$C$4:$C$27,0))</f>
        <v>#N/A</v>
      </c>
      <c r="N6" s="92" t="e">
        <f>INDEX('03'!$V$4:$V$14,MATCH(D6,'03'!$AN$4:$AN$14,0))</f>
        <v>#N/A</v>
      </c>
      <c r="O6" s="92" t="e">
        <f>INDEX('04'!$U$4:$U$14,MATCH(D6,'04'!$C$4:$C$27,0))</f>
        <v>#N/A</v>
      </c>
      <c r="P6" s="92" t="e">
        <f>INDEX('04'!$V$4:$V$14,MATCH(D6,'04'!$AN$4:$AN$14,0))</f>
        <v>#N/A</v>
      </c>
      <c r="Q6" s="92" t="e">
        <f>INDEX('05'!$U$4:$U$14,MATCH(D6,'05'!$C$4:$C$27,0))</f>
        <v>#N/A</v>
      </c>
      <c r="R6" s="92" t="e">
        <f>INDEX('05'!$V$4:$V$14,MATCH(D6,'05'!$AN$4:$AN$14,0))</f>
        <v>#N/A</v>
      </c>
      <c r="S6" s="92" t="e">
        <f>INDEX('06'!$U$4:$U$14,MATCH(D6,'06'!$C$4:$C$27,0))</f>
        <v>#N/A</v>
      </c>
      <c r="T6" s="92" t="e">
        <f>INDEX('06'!$V$4:$V$14,MATCH(D6,'06'!$AN$4:$AN$14,0))</f>
        <v>#N/A</v>
      </c>
      <c r="U6" s="92" t="e">
        <f>INDEX('07'!$U$4:$U$14,MATCH(D6,'07'!$C$4:$C$27,0))</f>
        <v>#N/A</v>
      </c>
      <c r="V6" s="92" t="e">
        <f>INDEX('07'!$V$4:$V$14,MATCH(D6,'07'!$AN$4:$AN$14,0))</f>
        <v>#N/A</v>
      </c>
      <c r="W6" s="92" t="e">
        <f>INDEX('08'!$U$4:$U$14,MATCH(D6,'08'!$C$4:$C$27,0))</f>
        <v>#N/A</v>
      </c>
      <c r="X6" s="92" t="e">
        <f>INDEX('08'!$V$4:$V$14,MATCH(D6,'08'!$AN$4:$AN$14,0))</f>
        <v>#N/A</v>
      </c>
      <c r="Y6" s="92" t="e">
        <f>INDEX('09'!$U$4:$U$14,MATCH(D6,'09'!$C$4:$C$27,0))</f>
        <v>#N/A</v>
      </c>
      <c r="Z6" s="92" t="e">
        <f>INDEX('09'!$V$4:$V$14,MATCH(D6,'09'!$AN$4:$AN$14,0))</f>
        <v>#N/A</v>
      </c>
      <c r="AA6" s="92" t="e">
        <f>INDEX('10'!$U$4:$U$14,MATCH(D6,'10'!$C$4:$C$27,0))</f>
        <v>#N/A</v>
      </c>
      <c r="AB6" s="92" t="e">
        <f>INDEX('10'!$V$4:$V$14,MATCH(D6,'10'!$AN$4:$AN$14,0))</f>
        <v>#N/A</v>
      </c>
      <c r="AC6" s="92" t="e">
        <f>INDEX('11'!$U$4:$U$14,MATCH(D6,'11'!$C$4:$C$27,0))</f>
        <v>#N/A</v>
      </c>
      <c r="AD6" s="92" t="e">
        <f>INDEX('11'!$V$4:$V$14,MATCH(D6,'11'!$AN$4:$AN$14,0))</f>
        <v>#N/A</v>
      </c>
      <c r="AE6" s="92" t="e">
        <f>INDEX('12'!$U$4:$U$14,MATCH(D6,'12'!$C$4:$C$27,0))</f>
        <v>#N/A</v>
      </c>
      <c r="AF6" s="92" t="e">
        <f>INDEX('12'!$V$4:$V$14,MATCH(D6,'12'!$AN$4:$AN$14,0))</f>
        <v>#N/A</v>
      </c>
      <c r="AG6" s="92" t="e">
        <f>INDEX('13'!$U$4:$U$14,MATCH(D6,'13'!$C$4:$C$27,0))</f>
        <v>#N/A</v>
      </c>
      <c r="AH6" s="92" t="e">
        <f>INDEX('13'!$V$4:$V$14,MATCH(D6,'13'!$AN$4:$AN$14,0))</f>
        <v>#N/A</v>
      </c>
      <c r="AI6" s="92" t="e">
        <f>INDEX('14'!$U$4:$U$14,MATCH(D6,'14'!$C$4:$C$27,0))</f>
        <v>#N/A</v>
      </c>
      <c r="AJ6" s="92" t="e">
        <f>INDEX('14'!$V$4:$V$14,MATCH(D6,'14'!$AN$4:$AN$14,0))</f>
        <v>#N/A</v>
      </c>
      <c r="AK6" s="92" t="e">
        <f>INDEX('15'!$U$4:$U$14,MATCH(D6,'15'!$C$4:$C$27,0))</f>
        <v>#N/A</v>
      </c>
      <c r="AL6" s="92" t="e">
        <f>INDEX('15'!$V$4:$V$14,MATCH(D6,'15'!$AN$4:$AN$14,0))</f>
        <v>#N/A</v>
      </c>
      <c r="AM6" s="92" t="e">
        <f>INDEX('16'!$U$4:$U$14,MATCH(D6,'16'!$C$4:$C$27,0))</f>
        <v>#N/A</v>
      </c>
      <c r="AN6" s="92" t="e">
        <f>INDEX('16'!$V$4:$V$14,MATCH(D6,'16'!$AN$4:$AN$14,0))</f>
        <v>#N/A</v>
      </c>
    </row>
    <row r="7" spans="4:40" ht="15">
      <c r="D7" s="90" t="s">
        <v>23</v>
      </c>
      <c r="E7" s="90" t="s">
        <v>44</v>
      </c>
      <c r="F7" s="91">
        <f t="shared" si="0"/>
        <v>0</v>
      </c>
      <c r="I7" s="92" t="e">
        <f>INDEX('01'!$U$4:$U$14,MATCH(D7,'01'!$C$4:$C$27,0))</f>
        <v>#N/A</v>
      </c>
      <c r="J7" s="92" t="e">
        <f>INDEX('01'!$V$4:$V$14,MATCH(D7,'01'!$AN$4:$AN$14,0))</f>
        <v>#N/A</v>
      </c>
      <c r="K7" s="92" t="e">
        <f>INDEX('02'!$U$4:$U$14,MATCH(D7,'02'!$C$4:$C$27,0))</f>
        <v>#N/A</v>
      </c>
      <c r="L7" s="92" t="e">
        <f>INDEX('02'!$V$4:$V$14,MATCH(D7,'02'!$AN$4:$AN$14,0))</f>
        <v>#N/A</v>
      </c>
      <c r="M7" s="92" t="e">
        <f>INDEX('03'!$U$4:$U$14,MATCH(D7,'03'!$C$4:$C$27,0))</f>
        <v>#N/A</v>
      </c>
      <c r="N7" s="92" t="e">
        <f>INDEX('03'!$V$4:$V$14,MATCH(D7,'03'!$AN$4:$AN$14,0))</f>
        <v>#N/A</v>
      </c>
      <c r="O7" s="92" t="e">
        <f>INDEX('04'!$U$4:$U$14,MATCH(D7,'04'!$C$4:$C$27,0))</f>
        <v>#N/A</v>
      </c>
      <c r="P7" s="92" t="e">
        <f>INDEX('04'!$V$4:$V$14,MATCH(D7,'04'!$AN$4:$AN$14,0))</f>
        <v>#N/A</v>
      </c>
      <c r="Q7" s="92" t="e">
        <f>INDEX('05'!$U$4:$U$14,MATCH(D7,'05'!$C$4:$C$27,0))</f>
        <v>#N/A</v>
      </c>
      <c r="R7" s="92" t="e">
        <f>INDEX('05'!$V$4:$V$14,MATCH(D7,'05'!$AN$4:$AN$14,0))</f>
        <v>#N/A</v>
      </c>
      <c r="S7" s="92" t="e">
        <f>INDEX('06'!$U$4:$U$14,MATCH(D7,'06'!$C$4:$C$27,0))</f>
        <v>#N/A</v>
      </c>
      <c r="T7" s="92" t="e">
        <f>INDEX('06'!$V$4:$V$14,MATCH(D7,'06'!$AN$4:$AN$14,0))</f>
        <v>#N/A</v>
      </c>
      <c r="U7" s="92" t="e">
        <f>INDEX('07'!$U$4:$U$14,MATCH(D7,'07'!$C$4:$C$27,0))</f>
        <v>#N/A</v>
      </c>
      <c r="V7" s="92" t="e">
        <f>INDEX('07'!$V$4:$V$14,MATCH(D7,'07'!$AN$4:$AN$14,0))</f>
        <v>#N/A</v>
      </c>
      <c r="W7" s="92" t="e">
        <f>INDEX('08'!$U$4:$U$14,MATCH(D7,'08'!$C$4:$C$27,0))</f>
        <v>#N/A</v>
      </c>
      <c r="X7" s="92" t="e">
        <f>INDEX('08'!$V$4:$V$14,MATCH(D7,'08'!$AN$4:$AN$14,0))</f>
        <v>#N/A</v>
      </c>
      <c r="Y7" s="92" t="e">
        <f>INDEX('09'!$U$4:$U$14,MATCH(D7,'09'!$C$4:$C$27,0))</f>
        <v>#N/A</v>
      </c>
      <c r="Z7" s="92" t="e">
        <f>INDEX('09'!$V$4:$V$14,MATCH(D7,'09'!$AN$4:$AN$14,0))</f>
        <v>#N/A</v>
      </c>
      <c r="AA7" s="92" t="e">
        <f>INDEX('10'!$U$4:$U$14,MATCH(D7,'10'!$C$4:$C$27,0))</f>
        <v>#N/A</v>
      </c>
      <c r="AB7" s="92" t="e">
        <f>INDEX('10'!$V$4:$V$14,MATCH(D7,'10'!$AN$4:$AN$14,0))</f>
        <v>#N/A</v>
      </c>
      <c r="AC7" s="92" t="e">
        <f>INDEX('11'!$U$4:$U$14,MATCH(D7,'11'!$C$4:$C$27,0))</f>
        <v>#N/A</v>
      </c>
      <c r="AD7" s="92" t="e">
        <f>INDEX('11'!$V$4:$V$14,MATCH(D7,'11'!$AN$4:$AN$14,0))</f>
        <v>#N/A</v>
      </c>
      <c r="AE7" s="92" t="e">
        <f>INDEX('12'!$U$4:$U$14,MATCH(D7,'12'!$C$4:$C$27,0))</f>
        <v>#N/A</v>
      </c>
      <c r="AF7" s="92" t="e">
        <f>INDEX('12'!$V$4:$V$14,MATCH(D7,'12'!$AN$4:$AN$14,0))</f>
        <v>#N/A</v>
      </c>
      <c r="AG7" s="92" t="e">
        <f>INDEX('13'!$U$4:$U$14,MATCH(D7,'13'!$C$4:$C$27,0))</f>
        <v>#N/A</v>
      </c>
      <c r="AH7" s="92" t="e">
        <f>INDEX('13'!$V$4:$V$14,MATCH(D7,'13'!$AN$4:$AN$14,0))</f>
        <v>#N/A</v>
      </c>
      <c r="AI7" s="92" t="e">
        <f>INDEX('14'!$U$4:$U$14,MATCH(D7,'14'!$C$4:$C$27,0))</f>
        <v>#N/A</v>
      </c>
      <c r="AJ7" s="92" t="e">
        <f>INDEX('14'!$V$4:$V$14,MATCH(D7,'14'!$AN$4:$AN$14,0))</f>
        <v>#N/A</v>
      </c>
      <c r="AK7" s="92" t="e">
        <f>INDEX('15'!$U$4:$U$14,MATCH(D7,'15'!$C$4:$C$27,0))</f>
        <v>#N/A</v>
      </c>
      <c r="AL7" s="92" t="e">
        <f>INDEX('15'!$V$4:$V$14,MATCH(D7,'15'!$AN$4:$AN$14,0))</f>
        <v>#N/A</v>
      </c>
      <c r="AM7" s="92" t="e">
        <f>INDEX('16'!$U$4:$U$14,MATCH(D7,'16'!$C$4:$C$27,0))</f>
        <v>#N/A</v>
      </c>
      <c r="AN7" s="92" t="e">
        <f>INDEX('16'!$V$4:$V$14,MATCH(D7,'16'!$AN$4:$AN$14,0))</f>
        <v>#N/A</v>
      </c>
    </row>
    <row r="8" spans="4:40" ht="15">
      <c r="D8" s="90" t="s">
        <v>24</v>
      </c>
      <c r="E8" s="90" t="s">
        <v>44</v>
      </c>
      <c r="F8" s="91">
        <f t="shared" si="0"/>
        <v>0</v>
      </c>
      <c r="I8" s="92" t="e">
        <f>INDEX('01'!$U$4:$U$14,MATCH(D8,'01'!$C$4:$C$27,0))</f>
        <v>#N/A</v>
      </c>
      <c r="J8" s="92" t="e">
        <f>INDEX('01'!$V$4:$V$14,MATCH(D8,'01'!$AN$4:$AN$14,0))</f>
        <v>#N/A</v>
      </c>
      <c r="K8" s="92" t="e">
        <f>INDEX('02'!$U$4:$U$14,MATCH(D8,'02'!$C$4:$C$27,0))</f>
        <v>#N/A</v>
      </c>
      <c r="L8" s="92" t="e">
        <f>INDEX('02'!$V$4:$V$14,MATCH(D8,'02'!$AN$4:$AN$14,0))</f>
        <v>#N/A</v>
      </c>
      <c r="M8" s="92" t="e">
        <f>INDEX('03'!$U$4:$U$14,MATCH(D8,'03'!$C$4:$C$27,0))</f>
        <v>#N/A</v>
      </c>
      <c r="N8" s="92" t="e">
        <f>INDEX('03'!$V$4:$V$14,MATCH(D8,'03'!$AN$4:$AN$14,0))</f>
        <v>#N/A</v>
      </c>
      <c r="O8" s="92" t="e">
        <f>INDEX('04'!$U$4:$U$14,MATCH(D8,'04'!$C$4:$C$27,0))</f>
        <v>#N/A</v>
      </c>
      <c r="P8" s="92" t="e">
        <f>INDEX('04'!$V$4:$V$14,MATCH(D8,'04'!$AN$4:$AN$14,0))</f>
        <v>#N/A</v>
      </c>
      <c r="Q8" s="92" t="e">
        <f>INDEX('05'!$U$4:$U$14,MATCH(D8,'05'!$C$4:$C$27,0))</f>
        <v>#N/A</v>
      </c>
      <c r="R8" s="92" t="e">
        <f>INDEX('05'!$V$4:$V$14,MATCH(D8,'05'!$AN$4:$AN$14,0))</f>
        <v>#N/A</v>
      </c>
      <c r="S8" s="92" t="e">
        <f>INDEX('06'!$U$4:$U$14,MATCH(D8,'06'!$C$4:$C$27,0))</f>
        <v>#N/A</v>
      </c>
      <c r="T8" s="92" t="e">
        <f>INDEX('06'!$V$4:$V$14,MATCH(D8,'06'!$AN$4:$AN$14,0))</f>
        <v>#N/A</v>
      </c>
      <c r="U8" s="92" t="e">
        <f>INDEX('07'!$U$4:$U$14,MATCH(D8,'07'!$C$4:$C$27,0))</f>
        <v>#N/A</v>
      </c>
      <c r="V8" s="92" t="e">
        <f>INDEX('07'!$V$4:$V$14,MATCH(D8,'07'!$AN$4:$AN$14,0))</f>
        <v>#N/A</v>
      </c>
      <c r="W8" s="92" t="e">
        <f>INDEX('08'!$U$4:$U$14,MATCH(D8,'08'!$C$4:$C$27,0))</f>
        <v>#N/A</v>
      </c>
      <c r="X8" s="92" t="e">
        <f>INDEX('08'!$V$4:$V$14,MATCH(D8,'08'!$AN$4:$AN$14,0))</f>
        <v>#N/A</v>
      </c>
      <c r="Y8" s="92" t="e">
        <f>INDEX('09'!$U$4:$U$14,MATCH(D8,'09'!$C$4:$C$27,0))</f>
        <v>#N/A</v>
      </c>
      <c r="Z8" s="92" t="e">
        <f>INDEX('09'!$V$4:$V$14,MATCH(D8,'09'!$AN$4:$AN$14,0))</f>
        <v>#N/A</v>
      </c>
      <c r="AA8" s="92" t="e">
        <f>INDEX('10'!$U$4:$U$14,MATCH(D8,'10'!$C$4:$C$27,0))</f>
        <v>#N/A</v>
      </c>
      <c r="AB8" s="92" t="e">
        <f>INDEX('10'!$V$4:$V$14,MATCH(D8,'10'!$AN$4:$AN$14,0))</f>
        <v>#N/A</v>
      </c>
      <c r="AC8" s="92" t="e">
        <f>INDEX('11'!$U$4:$U$14,MATCH(D8,'11'!$C$4:$C$27,0))</f>
        <v>#N/A</v>
      </c>
      <c r="AD8" s="92" t="e">
        <f>INDEX('11'!$V$4:$V$14,MATCH(D8,'11'!$AN$4:$AN$14,0))</f>
        <v>#N/A</v>
      </c>
      <c r="AE8" s="92" t="e">
        <f>INDEX('12'!$U$4:$U$14,MATCH(D8,'12'!$C$4:$C$27,0))</f>
        <v>#N/A</v>
      </c>
      <c r="AF8" s="92" t="e">
        <f>INDEX('12'!$V$4:$V$14,MATCH(D8,'12'!$AN$4:$AN$14,0))</f>
        <v>#N/A</v>
      </c>
      <c r="AG8" s="92" t="e">
        <f>INDEX('13'!$U$4:$U$14,MATCH(D8,'13'!$C$4:$C$27,0))</f>
        <v>#N/A</v>
      </c>
      <c r="AH8" s="92" t="e">
        <f>INDEX('13'!$V$4:$V$14,MATCH(D8,'13'!$AN$4:$AN$14,0))</f>
        <v>#N/A</v>
      </c>
      <c r="AI8" s="92" t="e">
        <f>INDEX('14'!$U$4:$U$14,MATCH(D8,'14'!$C$4:$C$27,0))</f>
        <v>#N/A</v>
      </c>
      <c r="AJ8" s="92" t="e">
        <f>INDEX('14'!$V$4:$V$14,MATCH(D8,'14'!$AN$4:$AN$14,0))</f>
        <v>#N/A</v>
      </c>
      <c r="AK8" s="92" t="e">
        <f>INDEX('15'!$U$4:$U$14,MATCH(D8,'15'!$C$4:$C$27,0))</f>
        <v>#N/A</v>
      </c>
      <c r="AL8" s="92" t="e">
        <f>INDEX('15'!$V$4:$V$14,MATCH(D8,'15'!$AN$4:$AN$14,0))</f>
        <v>#N/A</v>
      </c>
      <c r="AM8" s="92" t="e">
        <f>INDEX('16'!$U$4:$U$14,MATCH(D8,'16'!$C$4:$C$27,0))</f>
        <v>#N/A</v>
      </c>
      <c r="AN8" s="92" t="e">
        <f>INDEX('16'!$V$4:$V$14,MATCH(D8,'16'!$AN$4:$AN$14,0))</f>
        <v>#N/A</v>
      </c>
    </row>
    <row r="9" spans="4:40" ht="15">
      <c r="D9" s="90" t="s">
        <v>25</v>
      </c>
      <c r="E9" s="90" t="s">
        <v>44</v>
      </c>
      <c r="F9" s="91">
        <f t="shared" si="0"/>
        <v>0</v>
      </c>
      <c r="I9" s="92" t="e">
        <f>INDEX('01'!$U$4:$U$14,MATCH(D9,'01'!$C$4:$C$27,0))</f>
        <v>#N/A</v>
      </c>
      <c r="J9" s="92" t="e">
        <f>INDEX('01'!$V$4:$V$14,MATCH(D9,'01'!$AN$4:$AN$14,0))</f>
        <v>#N/A</v>
      </c>
      <c r="K9" s="92" t="e">
        <f>INDEX('02'!$U$4:$U$14,MATCH(D9,'02'!$C$4:$C$27,0))</f>
        <v>#N/A</v>
      </c>
      <c r="L9" s="92" t="e">
        <f>INDEX('02'!$V$4:$V$14,MATCH(D9,'02'!$AN$4:$AN$14,0))</f>
        <v>#N/A</v>
      </c>
      <c r="M9" s="92" t="e">
        <f>INDEX('03'!$U$4:$U$14,MATCH(D9,'03'!$C$4:$C$27,0))</f>
        <v>#N/A</v>
      </c>
      <c r="N9" s="92" t="e">
        <f>INDEX('03'!$V$4:$V$14,MATCH(D9,'03'!$AN$4:$AN$14,0))</f>
        <v>#N/A</v>
      </c>
      <c r="O9" s="92" t="e">
        <f>INDEX('04'!$U$4:$U$14,MATCH(D9,'04'!$C$4:$C$27,0))</f>
        <v>#N/A</v>
      </c>
      <c r="P9" s="92" t="e">
        <f>INDEX('04'!$V$4:$V$14,MATCH(D9,'04'!$AN$4:$AN$14,0))</f>
        <v>#N/A</v>
      </c>
      <c r="Q9" s="92" t="e">
        <f>INDEX('05'!$U$4:$U$14,MATCH(D9,'05'!$C$4:$C$27,0))</f>
        <v>#N/A</v>
      </c>
      <c r="R9" s="92" t="e">
        <f>INDEX('05'!$V$4:$V$14,MATCH(D9,'05'!$AN$4:$AN$14,0))</f>
        <v>#N/A</v>
      </c>
      <c r="S9" s="92" t="e">
        <f>INDEX('06'!$U$4:$U$14,MATCH(D9,'06'!$C$4:$C$27,0))</f>
        <v>#N/A</v>
      </c>
      <c r="T9" s="92" t="e">
        <f>INDEX('06'!$V$4:$V$14,MATCH(D9,'06'!$AN$4:$AN$14,0))</f>
        <v>#N/A</v>
      </c>
      <c r="U9" s="92" t="e">
        <f>INDEX('07'!$U$4:$U$14,MATCH(D9,'07'!$C$4:$C$27,0))</f>
        <v>#N/A</v>
      </c>
      <c r="V9" s="92" t="e">
        <f>INDEX('07'!$V$4:$V$14,MATCH(D9,'07'!$AN$4:$AN$14,0))</f>
        <v>#N/A</v>
      </c>
      <c r="W9" s="92" t="e">
        <f>INDEX('08'!$U$4:$U$14,MATCH(D9,'08'!$C$4:$C$27,0))</f>
        <v>#N/A</v>
      </c>
      <c r="X9" s="92" t="e">
        <f>INDEX('08'!$V$4:$V$14,MATCH(D9,'08'!$AN$4:$AN$14,0))</f>
        <v>#N/A</v>
      </c>
      <c r="Y9" s="92" t="e">
        <f>INDEX('09'!$U$4:$U$14,MATCH(D9,'09'!$C$4:$C$27,0))</f>
        <v>#N/A</v>
      </c>
      <c r="Z9" s="92" t="e">
        <f>INDEX('09'!$V$4:$V$14,MATCH(D9,'09'!$AN$4:$AN$14,0))</f>
        <v>#N/A</v>
      </c>
      <c r="AA9" s="92" t="e">
        <f>INDEX('10'!$U$4:$U$14,MATCH(D9,'10'!$C$4:$C$27,0))</f>
        <v>#N/A</v>
      </c>
      <c r="AB9" s="92" t="e">
        <f>INDEX('10'!$V$4:$V$14,MATCH(D9,'10'!$AN$4:$AN$14,0))</f>
        <v>#N/A</v>
      </c>
      <c r="AC9" s="92" t="e">
        <f>INDEX('11'!$U$4:$U$14,MATCH(D9,'11'!$C$4:$C$27,0))</f>
        <v>#N/A</v>
      </c>
      <c r="AD9" s="92" t="e">
        <f>INDEX('11'!$V$4:$V$14,MATCH(D9,'11'!$AN$4:$AN$14,0))</f>
        <v>#N/A</v>
      </c>
      <c r="AE9" s="92" t="e">
        <f>INDEX('12'!$U$4:$U$14,MATCH(D9,'12'!$C$4:$C$27,0))</f>
        <v>#N/A</v>
      </c>
      <c r="AF9" s="92" t="e">
        <f>INDEX('12'!$V$4:$V$14,MATCH(D9,'12'!$AN$4:$AN$14,0))</f>
        <v>#N/A</v>
      </c>
      <c r="AG9" s="92" t="e">
        <f>INDEX('13'!$U$4:$U$14,MATCH(D9,'13'!$C$4:$C$27,0))</f>
        <v>#N/A</v>
      </c>
      <c r="AH9" s="92" t="e">
        <f>INDEX('13'!$V$4:$V$14,MATCH(D9,'13'!$AN$4:$AN$14,0))</f>
        <v>#N/A</v>
      </c>
      <c r="AI9" s="92" t="e">
        <f>INDEX('14'!$U$4:$U$14,MATCH(D9,'14'!$C$4:$C$27,0))</f>
        <v>#N/A</v>
      </c>
      <c r="AJ9" s="92" t="e">
        <f>INDEX('14'!$V$4:$V$14,MATCH(D9,'14'!$AN$4:$AN$14,0))</f>
        <v>#N/A</v>
      </c>
      <c r="AK9" s="92" t="e">
        <f>INDEX('15'!$U$4:$U$14,MATCH(D9,'15'!$C$4:$C$27,0))</f>
        <v>#N/A</v>
      </c>
      <c r="AL9" s="92" t="e">
        <f>INDEX('15'!$V$4:$V$14,MATCH(D9,'15'!$AN$4:$AN$14,0))</f>
        <v>#N/A</v>
      </c>
      <c r="AM9" s="92" t="e">
        <f>INDEX('16'!$U$4:$U$14,MATCH(D9,'16'!$C$4:$C$27,0))</f>
        <v>#N/A</v>
      </c>
      <c r="AN9" s="92" t="e">
        <f>INDEX('16'!$V$4:$V$14,MATCH(D9,'16'!$AN$4:$AN$14,0))</f>
        <v>#N/A</v>
      </c>
    </row>
    <row r="10" spans="4:40" ht="15">
      <c r="D10" s="90" t="s">
        <v>26</v>
      </c>
      <c r="E10" s="90" t="s">
        <v>44</v>
      </c>
      <c r="F10" s="91">
        <f t="shared" si="0"/>
        <v>0</v>
      </c>
      <c r="I10" s="92" t="e">
        <f>INDEX('01'!$U$4:$U$14,MATCH(D10,'01'!$C$4:$C$27,0))</f>
        <v>#N/A</v>
      </c>
      <c r="J10" s="92" t="e">
        <f>INDEX('01'!$V$4:$V$14,MATCH(D10,'01'!$AN$4:$AN$14,0))</f>
        <v>#N/A</v>
      </c>
      <c r="K10" s="92" t="e">
        <f>INDEX('02'!$U$4:$U$14,MATCH(D10,'02'!$C$4:$C$27,0))</f>
        <v>#N/A</v>
      </c>
      <c r="L10" s="92" t="e">
        <f>INDEX('02'!$V$4:$V$14,MATCH(D10,'02'!$AN$4:$AN$14,0))</f>
        <v>#N/A</v>
      </c>
      <c r="M10" s="92" t="e">
        <f>INDEX('03'!$U$4:$U$14,MATCH(D10,'03'!$C$4:$C$27,0))</f>
        <v>#N/A</v>
      </c>
      <c r="N10" s="92" t="e">
        <f>INDEX('03'!$V$4:$V$14,MATCH(D10,'03'!$AN$4:$AN$14,0))</f>
        <v>#N/A</v>
      </c>
      <c r="O10" s="92" t="e">
        <f>INDEX('04'!$U$4:$U$14,MATCH(D10,'04'!$C$4:$C$27,0))</f>
        <v>#N/A</v>
      </c>
      <c r="P10" s="92" t="e">
        <f>INDEX('04'!$V$4:$V$14,MATCH(D10,'04'!$AN$4:$AN$14,0))</f>
        <v>#N/A</v>
      </c>
      <c r="Q10" s="92" t="e">
        <f>INDEX('05'!$U$4:$U$14,MATCH(D10,'05'!$C$4:$C$27,0))</f>
        <v>#N/A</v>
      </c>
      <c r="R10" s="92" t="e">
        <f>INDEX('05'!$V$4:$V$14,MATCH(D10,'05'!$AN$4:$AN$14,0))</f>
        <v>#N/A</v>
      </c>
      <c r="S10" s="92" t="e">
        <f>INDEX('06'!$U$4:$U$14,MATCH(D10,'06'!$C$4:$C$27,0))</f>
        <v>#N/A</v>
      </c>
      <c r="T10" s="92" t="e">
        <f>INDEX('06'!$V$4:$V$14,MATCH(D10,'06'!$AN$4:$AN$14,0))</f>
        <v>#N/A</v>
      </c>
      <c r="U10" s="92" t="e">
        <f>INDEX('07'!$U$4:$U$14,MATCH(D10,'07'!$C$4:$C$27,0))</f>
        <v>#N/A</v>
      </c>
      <c r="V10" s="92" t="e">
        <f>INDEX('07'!$V$4:$V$14,MATCH(D10,'07'!$AN$4:$AN$14,0))</f>
        <v>#N/A</v>
      </c>
      <c r="W10" s="92" t="e">
        <f>INDEX('08'!$U$4:$U$14,MATCH(D10,'08'!$C$4:$C$27,0))</f>
        <v>#N/A</v>
      </c>
      <c r="X10" s="92" t="e">
        <f>INDEX('08'!$V$4:$V$14,MATCH(D10,'08'!$AN$4:$AN$14,0))</f>
        <v>#N/A</v>
      </c>
      <c r="Y10" s="92" t="e">
        <f>INDEX('09'!$U$4:$U$14,MATCH(D10,'09'!$C$4:$C$27,0))</f>
        <v>#N/A</v>
      </c>
      <c r="Z10" s="92" t="e">
        <f>INDEX('09'!$V$4:$V$14,MATCH(D10,'09'!$AN$4:$AN$14,0))</f>
        <v>#N/A</v>
      </c>
      <c r="AA10" s="92" t="e">
        <f>INDEX('10'!$U$4:$U$14,MATCH(D10,'10'!$C$4:$C$27,0))</f>
        <v>#N/A</v>
      </c>
      <c r="AB10" s="92" t="e">
        <f>INDEX('10'!$V$4:$V$14,MATCH(D10,'10'!$AN$4:$AN$14,0))</f>
        <v>#N/A</v>
      </c>
      <c r="AC10" s="92" t="e">
        <f>INDEX('11'!$U$4:$U$14,MATCH(D10,'11'!$C$4:$C$27,0))</f>
        <v>#N/A</v>
      </c>
      <c r="AD10" s="92" t="e">
        <f>INDEX('11'!$V$4:$V$14,MATCH(D10,'11'!$AN$4:$AN$14,0))</f>
        <v>#N/A</v>
      </c>
      <c r="AE10" s="92" t="e">
        <f>INDEX('12'!$U$4:$U$14,MATCH(D10,'12'!$C$4:$C$27,0))</f>
        <v>#N/A</v>
      </c>
      <c r="AF10" s="92" t="e">
        <f>INDEX('12'!$V$4:$V$14,MATCH(D10,'12'!$AN$4:$AN$14,0))</f>
        <v>#N/A</v>
      </c>
      <c r="AG10" s="92" t="e">
        <f>INDEX('13'!$U$4:$U$14,MATCH(D10,'13'!$C$4:$C$27,0))</f>
        <v>#N/A</v>
      </c>
      <c r="AH10" s="92" t="e">
        <f>INDEX('13'!$V$4:$V$14,MATCH(D10,'13'!$AN$4:$AN$14,0))</f>
        <v>#N/A</v>
      </c>
      <c r="AI10" s="92" t="e">
        <f>INDEX('14'!$U$4:$U$14,MATCH(D10,'14'!$C$4:$C$27,0))</f>
        <v>#N/A</v>
      </c>
      <c r="AJ10" s="92" t="e">
        <f>INDEX('14'!$V$4:$V$14,MATCH(D10,'14'!$AN$4:$AN$14,0))</f>
        <v>#N/A</v>
      </c>
      <c r="AK10" s="92" t="e">
        <f>INDEX('15'!$U$4:$U$14,MATCH(D10,'15'!$C$4:$C$27,0))</f>
        <v>#N/A</v>
      </c>
      <c r="AL10" s="92" t="e">
        <f>INDEX('15'!$V$4:$V$14,MATCH(D10,'15'!$AN$4:$AN$14,0))</f>
        <v>#N/A</v>
      </c>
      <c r="AM10" s="92" t="e">
        <f>INDEX('16'!$U$4:$U$14,MATCH(D10,'16'!$C$4:$C$27,0))</f>
        <v>#N/A</v>
      </c>
      <c r="AN10" s="92" t="e">
        <f>INDEX('16'!$V$4:$V$14,MATCH(D10,'16'!$AN$4:$AN$14,0))</f>
        <v>#N/A</v>
      </c>
    </row>
    <row r="11" spans="4:40" ht="15">
      <c r="D11" s="90" t="s">
        <v>27</v>
      </c>
      <c r="E11" s="90" t="s">
        <v>44</v>
      </c>
      <c r="F11" s="91">
        <f t="shared" si="0"/>
        <v>0</v>
      </c>
      <c r="I11" s="92" t="e">
        <f>INDEX('01'!$U$4:$U$14,MATCH(D11,'01'!$C$4:$C$27,0))</f>
        <v>#N/A</v>
      </c>
      <c r="J11" s="92" t="e">
        <f>INDEX('01'!$V$4:$V$14,MATCH(D11,'01'!$AN$4:$AN$14,0))</f>
        <v>#N/A</v>
      </c>
      <c r="K11" s="92" t="e">
        <f>INDEX('02'!$U$4:$U$14,MATCH(D11,'02'!$C$4:$C$27,0))</f>
        <v>#N/A</v>
      </c>
      <c r="L11" s="92" t="e">
        <f>INDEX('02'!$V$4:$V$14,MATCH(D11,'02'!$AN$4:$AN$14,0))</f>
        <v>#N/A</v>
      </c>
      <c r="M11" s="92" t="e">
        <f>INDEX('03'!$U$4:$U$14,MATCH(D11,'03'!$C$4:$C$27,0))</f>
        <v>#N/A</v>
      </c>
      <c r="N11" s="92" t="e">
        <f>INDEX('03'!$V$4:$V$14,MATCH(D11,'03'!$AN$4:$AN$14,0))</f>
        <v>#N/A</v>
      </c>
      <c r="O11" s="92" t="e">
        <f>INDEX('04'!$U$4:$U$14,MATCH(D11,'04'!$C$4:$C$27,0))</f>
        <v>#N/A</v>
      </c>
      <c r="P11" s="92" t="e">
        <f>INDEX('04'!$V$4:$V$14,MATCH(D11,'04'!$AN$4:$AN$14,0))</f>
        <v>#N/A</v>
      </c>
      <c r="Q11" s="92" t="e">
        <f>INDEX('05'!$U$4:$U$14,MATCH(D11,'05'!$C$4:$C$27,0))</f>
        <v>#N/A</v>
      </c>
      <c r="R11" s="92" t="e">
        <f>INDEX('05'!$V$4:$V$14,MATCH(D11,'05'!$AN$4:$AN$14,0))</f>
        <v>#N/A</v>
      </c>
      <c r="S11" s="92" t="e">
        <f>INDEX('06'!$U$4:$U$14,MATCH(D11,'06'!$C$4:$C$27,0))</f>
        <v>#N/A</v>
      </c>
      <c r="T11" s="92" t="e">
        <f>INDEX('06'!$V$4:$V$14,MATCH(D11,'06'!$AN$4:$AN$14,0))</f>
        <v>#N/A</v>
      </c>
      <c r="U11" s="92" t="e">
        <f>INDEX('07'!$U$4:$U$14,MATCH(D11,'07'!$C$4:$C$27,0))</f>
        <v>#N/A</v>
      </c>
      <c r="V11" s="92" t="e">
        <f>INDEX('07'!$V$4:$V$14,MATCH(D11,'07'!$AN$4:$AN$14,0))</f>
        <v>#N/A</v>
      </c>
      <c r="W11" s="92" t="e">
        <f>INDEX('08'!$U$4:$U$14,MATCH(D11,'08'!$C$4:$C$27,0))</f>
        <v>#N/A</v>
      </c>
      <c r="X11" s="92" t="e">
        <f>INDEX('08'!$V$4:$V$14,MATCH(D11,'08'!$AN$4:$AN$14,0))</f>
        <v>#N/A</v>
      </c>
      <c r="Y11" s="92" t="e">
        <f>INDEX('09'!$U$4:$U$14,MATCH(D11,'09'!$C$4:$C$27,0))</f>
        <v>#N/A</v>
      </c>
      <c r="Z11" s="92" t="e">
        <f>INDEX('09'!$V$4:$V$14,MATCH(D11,'09'!$AN$4:$AN$14,0))</f>
        <v>#N/A</v>
      </c>
      <c r="AA11" s="92" t="e">
        <f>INDEX('10'!$U$4:$U$14,MATCH(D11,'10'!$C$4:$C$27,0))</f>
        <v>#N/A</v>
      </c>
      <c r="AB11" s="92" t="e">
        <f>INDEX('10'!$V$4:$V$14,MATCH(D11,'10'!$AN$4:$AN$14,0))</f>
        <v>#N/A</v>
      </c>
      <c r="AC11" s="92" t="e">
        <f>INDEX('11'!$U$4:$U$14,MATCH(D11,'11'!$C$4:$C$27,0))</f>
        <v>#N/A</v>
      </c>
      <c r="AD11" s="92" t="e">
        <f>INDEX('11'!$V$4:$V$14,MATCH(D11,'11'!$AN$4:$AN$14,0))</f>
        <v>#N/A</v>
      </c>
      <c r="AE11" s="92" t="e">
        <f>INDEX('12'!$U$4:$U$14,MATCH(D11,'12'!$C$4:$C$27,0))</f>
        <v>#N/A</v>
      </c>
      <c r="AF11" s="92" t="e">
        <f>INDEX('12'!$V$4:$V$14,MATCH(D11,'12'!$AN$4:$AN$14,0))</f>
        <v>#N/A</v>
      </c>
      <c r="AG11" s="92" t="e">
        <f>INDEX('13'!$U$4:$U$14,MATCH(D11,'13'!$C$4:$C$27,0))</f>
        <v>#N/A</v>
      </c>
      <c r="AH11" s="92" t="e">
        <f>INDEX('13'!$V$4:$V$14,MATCH(D11,'13'!$AN$4:$AN$14,0))</f>
        <v>#N/A</v>
      </c>
      <c r="AI11" s="92" t="e">
        <f>INDEX('14'!$U$4:$U$14,MATCH(D11,'14'!$C$4:$C$27,0))</f>
        <v>#N/A</v>
      </c>
      <c r="AJ11" s="92" t="e">
        <f>INDEX('14'!$V$4:$V$14,MATCH(D11,'14'!$AN$4:$AN$14,0))</f>
        <v>#N/A</v>
      </c>
      <c r="AK11" s="92" t="e">
        <f>INDEX('15'!$U$4:$U$14,MATCH(D11,'15'!$C$4:$C$27,0))</f>
        <v>#N/A</v>
      </c>
      <c r="AL11" s="92" t="e">
        <f>INDEX('15'!$V$4:$V$14,MATCH(D11,'15'!$AN$4:$AN$14,0))</f>
        <v>#N/A</v>
      </c>
      <c r="AM11" s="92" t="e">
        <f>INDEX('16'!$U$4:$U$14,MATCH(D11,'16'!$C$4:$C$27,0))</f>
        <v>#N/A</v>
      </c>
      <c r="AN11" s="92" t="e">
        <f>INDEX('16'!$V$4:$V$14,MATCH(D11,'16'!$AN$4:$AN$14,0))</f>
        <v>#N/A</v>
      </c>
    </row>
    <row r="12" spans="4:40" ht="15">
      <c r="D12" s="90" t="s">
        <v>28</v>
      </c>
      <c r="E12" s="90" t="s">
        <v>44</v>
      </c>
      <c r="F12" s="91">
        <f t="shared" si="0"/>
        <v>0</v>
      </c>
      <c r="I12" s="92" t="e">
        <f>INDEX('01'!$U$4:$U$14,MATCH(D12,'01'!$C$4:$C$27,0))</f>
        <v>#N/A</v>
      </c>
      <c r="J12" s="92" t="e">
        <f>INDEX('01'!$V$4:$V$14,MATCH(D12,'01'!$AN$4:$AN$14,0))</f>
        <v>#N/A</v>
      </c>
      <c r="K12" s="92" t="e">
        <f>INDEX('02'!$U$4:$U$14,MATCH(D12,'02'!$C$4:$C$27,0))</f>
        <v>#N/A</v>
      </c>
      <c r="L12" s="92" t="e">
        <f>INDEX('02'!$V$4:$V$14,MATCH(D12,'02'!$AN$4:$AN$14,0))</f>
        <v>#N/A</v>
      </c>
      <c r="M12" s="92" t="e">
        <f>INDEX('03'!$U$4:$U$14,MATCH(D12,'03'!$C$4:$C$27,0))</f>
        <v>#N/A</v>
      </c>
      <c r="N12" s="92" t="e">
        <f>INDEX('03'!$V$4:$V$14,MATCH(D12,'03'!$AN$4:$AN$14,0))</f>
        <v>#N/A</v>
      </c>
      <c r="O12" s="92" t="e">
        <f>INDEX('04'!$U$4:$U$14,MATCH(D12,'04'!$C$4:$C$27,0))</f>
        <v>#N/A</v>
      </c>
      <c r="P12" s="92" t="e">
        <f>INDEX('04'!$V$4:$V$14,MATCH(D12,'04'!$AN$4:$AN$14,0))</f>
        <v>#N/A</v>
      </c>
      <c r="Q12" s="92" t="e">
        <f>INDEX('05'!$U$4:$U$14,MATCH(D12,'05'!$C$4:$C$27,0))</f>
        <v>#N/A</v>
      </c>
      <c r="R12" s="92" t="e">
        <f>INDEX('05'!$V$4:$V$14,MATCH(D12,'05'!$AN$4:$AN$14,0))</f>
        <v>#N/A</v>
      </c>
      <c r="S12" s="92" t="e">
        <f>INDEX('06'!$U$4:$U$14,MATCH(D12,'06'!$C$4:$C$27,0))</f>
        <v>#N/A</v>
      </c>
      <c r="T12" s="92" t="e">
        <f>INDEX('06'!$V$4:$V$14,MATCH(D12,'06'!$AN$4:$AN$14,0))</f>
        <v>#N/A</v>
      </c>
      <c r="U12" s="92" t="e">
        <f>INDEX('07'!$U$4:$U$14,MATCH(D12,'07'!$C$4:$C$27,0))</f>
        <v>#N/A</v>
      </c>
      <c r="V12" s="92" t="e">
        <f>INDEX('07'!$V$4:$V$14,MATCH(D12,'07'!$AN$4:$AN$14,0))</f>
        <v>#N/A</v>
      </c>
      <c r="W12" s="92" t="e">
        <f>INDEX('08'!$U$4:$U$14,MATCH(D12,'08'!$C$4:$C$27,0))</f>
        <v>#N/A</v>
      </c>
      <c r="X12" s="92" t="e">
        <f>INDEX('08'!$V$4:$V$14,MATCH(D12,'08'!$AN$4:$AN$14,0))</f>
        <v>#N/A</v>
      </c>
      <c r="Y12" s="92" t="e">
        <f>INDEX('09'!$U$4:$U$14,MATCH(D12,'09'!$C$4:$C$27,0))</f>
        <v>#N/A</v>
      </c>
      <c r="Z12" s="92" t="e">
        <f>INDEX('09'!$V$4:$V$14,MATCH(D12,'09'!$AN$4:$AN$14,0))</f>
        <v>#N/A</v>
      </c>
      <c r="AA12" s="92" t="e">
        <f>INDEX('10'!$U$4:$U$14,MATCH(D12,'10'!$C$4:$C$27,0))</f>
        <v>#N/A</v>
      </c>
      <c r="AB12" s="92" t="e">
        <f>INDEX('10'!$V$4:$V$14,MATCH(D12,'10'!$AN$4:$AN$14,0))</f>
        <v>#N/A</v>
      </c>
      <c r="AC12" s="92" t="e">
        <f>INDEX('11'!$U$4:$U$14,MATCH(D12,'11'!$C$4:$C$27,0))</f>
        <v>#N/A</v>
      </c>
      <c r="AD12" s="92" t="e">
        <f>INDEX('11'!$V$4:$V$14,MATCH(D12,'11'!$AN$4:$AN$14,0))</f>
        <v>#N/A</v>
      </c>
      <c r="AE12" s="92" t="e">
        <f>INDEX('12'!$U$4:$U$14,MATCH(D12,'12'!$C$4:$C$27,0))</f>
        <v>#N/A</v>
      </c>
      <c r="AF12" s="92" t="e">
        <f>INDEX('12'!$V$4:$V$14,MATCH(D12,'12'!$AN$4:$AN$14,0))</f>
        <v>#N/A</v>
      </c>
      <c r="AG12" s="92" t="e">
        <f>INDEX('13'!$U$4:$U$14,MATCH(D12,'13'!$C$4:$C$27,0))</f>
        <v>#N/A</v>
      </c>
      <c r="AH12" s="92" t="e">
        <f>INDEX('13'!$V$4:$V$14,MATCH(D12,'13'!$AN$4:$AN$14,0))</f>
        <v>#N/A</v>
      </c>
      <c r="AI12" s="92" t="e">
        <f>INDEX('14'!$U$4:$U$14,MATCH(D12,'14'!$C$4:$C$27,0))</f>
        <v>#N/A</v>
      </c>
      <c r="AJ12" s="92" t="e">
        <f>INDEX('14'!$V$4:$V$14,MATCH(D12,'14'!$AN$4:$AN$14,0))</f>
        <v>#N/A</v>
      </c>
      <c r="AK12" s="92" t="e">
        <f>INDEX('15'!$U$4:$U$14,MATCH(D12,'15'!$C$4:$C$27,0))</f>
        <v>#N/A</v>
      </c>
      <c r="AL12" s="92" t="e">
        <f>INDEX('15'!$V$4:$V$14,MATCH(D12,'15'!$AN$4:$AN$14,0))</f>
        <v>#N/A</v>
      </c>
      <c r="AM12" s="92" t="e">
        <f>INDEX('16'!$U$4:$U$14,MATCH(D12,'16'!$C$4:$C$27,0))</f>
        <v>#N/A</v>
      </c>
      <c r="AN12" s="92" t="e">
        <f>INDEX('16'!$V$4:$V$14,MATCH(D12,'16'!$AN$4:$AN$14,0))</f>
        <v>#N/A</v>
      </c>
    </row>
    <row r="13" spans="4:40" ht="15">
      <c r="D13" s="90" t="s">
        <v>29</v>
      </c>
      <c r="E13" s="90" t="s">
        <v>44</v>
      </c>
      <c r="F13" s="91">
        <f t="shared" si="0"/>
        <v>0</v>
      </c>
      <c r="I13" s="92" t="e">
        <f>INDEX('01'!$U$4:$U$14,MATCH(D13,'01'!$C$4:$C$27,0))</f>
        <v>#N/A</v>
      </c>
      <c r="J13" s="92" t="e">
        <f>INDEX('01'!$V$4:$V$14,MATCH(D13,'01'!$AN$4:$AN$14,0))</f>
        <v>#N/A</v>
      </c>
      <c r="K13" s="92" t="e">
        <f>INDEX('02'!$U$4:$U$14,MATCH(D13,'02'!$C$4:$C$27,0))</f>
        <v>#N/A</v>
      </c>
      <c r="L13" s="92" t="e">
        <f>INDEX('02'!$V$4:$V$14,MATCH(D13,'02'!$AN$4:$AN$14,0))</f>
        <v>#N/A</v>
      </c>
      <c r="M13" s="92" t="e">
        <f>INDEX('03'!$U$4:$U$14,MATCH(D13,'03'!$C$4:$C$27,0))</f>
        <v>#N/A</v>
      </c>
      <c r="N13" s="92" t="e">
        <f>INDEX('03'!$V$4:$V$14,MATCH(D13,'03'!$AN$4:$AN$14,0))</f>
        <v>#N/A</v>
      </c>
      <c r="O13" s="92" t="e">
        <f>INDEX('04'!$U$4:$U$14,MATCH(D13,'04'!$C$4:$C$27,0))</f>
        <v>#N/A</v>
      </c>
      <c r="P13" s="92" t="e">
        <f>INDEX('04'!$V$4:$V$14,MATCH(D13,'04'!$AN$4:$AN$14,0))</f>
        <v>#N/A</v>
      </c>
      <c r="Q13" s="92" t="e">
        <f>INDEX('05'!$U$4:$U$14,MATCH(D13,'05'!$C$4:$C$27,0))</f>
        <v>#N/A</v>
      </c>
      <c r="R13" s="92" t="e">
        <f>INDEX('05'!$V$4:$V$14,MATCH(D13,'05'!$AN$4:$AN$14,0))</f>
        <v>#N/A</v>
      </c>
      <c r="S13" s="92" t="e">
        <f>INDEX('06'!$U$4:$U$14,MATCH(D13,'06'!$C$4:$C$27,0))</f>
        <v>#N/A</v>
      </c>
      <c r="T13" s="92" t="e">
        <f>INDEX('06'!$V$4:$V$14,MATCH(D13,'06'!$AN$4:$AN$14,0))</f>
        <v>#N/A</v>
      </c>
      <c r="U13" s="92" t="e">
        <f>INDEX('07'!$U$4:$U$14,MATCH(D13,'07'!$C$4:$C$27,0))</f>
        <v>#N/A</v>
      </c>
      <c r="V13" s="92" t="e">
        <f>INDEX('07'!$V$4:$V$14,MATCH(D13,'07'!$AN$4:$AN$14,0))</f>
        <v>#N/A</v>
      </c>
      <c r="W13" s="92" t="e">
        <f>INDEX('08'!$U$4:$U$14,MATCH(D13,'08'!$C$4:$C$27,0))</f>
        <v>#N/A</v>
      </c>
      <c r="X13" s="92" t="e">
        <f>INDEX('08'!$V$4:$V$14,MATCH(D13,'08'!$AN$4:$AN$14,0))</f>
        <v>#N/A</v>
      </c>
      <c r="Y13" s="92" t="e">
        <f>INDEX('09'!$U$4:$U$14,MATCH(D13,'09'!$C$4:$C$27,0))</f>
        <v>#N/A</v>
      </c>
      <c r="Z13" s="92" t="e">
        <f>INDEX('09'!$V$4:$V$14,MATCH(D13,'09'!$AN$4:$AN$14,0))</f>
        <v>#N/A</v>
      </c>
      <c r="AA13" s="92" t="e">
        <f>INDEX('10'!$U$4:$U$14,MATCH(D13,'10'!$C$4:$C$27,0))</f>
        <v>#N/A</v>
      </c>
      <c r="AB13" s="92" t="e">
        <f>INDEX('10'!$V$4:$V$14,MATCH(D13,'10'!$AN$4:$AN$14,0))</f>
        <v>#N/A</v>
      </c>
      <c r="AC13" s="92" t="e">
        <f>INDEX('11'!$U$4:$U$14,MATCH(D13,'11'!$C$4:$C$27,0))</f>
        <v>#N/A</v>
      </c>
      <c r="AD13" s="92" t="e">
        <f>INDEX('11'!$V$4:$V$14,MATCH(D13,'11'!$AN$4:$AN$14,0))</f>
        <v>#N/A</v>
      </c>
      <c r="AE13" s="92" t="e">
        <f>INDEX('12'!$U$4:$U$14,MATCH(D13,'12'!$C$4:$C$27,0))</f>
        <v>#N/A</v>
      </c>
      <c r="AF13" s="92" t="e">
        <f>INDEX('12'!$V$4:$V$14,MATCH(D13,'12'!$AN$4:$AN$14,0))</f>
        <v>#N/A</v>
      </c>
      <c r="AG13" s="92" t="e">
        <f>INDEX('13'!$U$4:$U$14,MATCH(D13,'13'!$C$4:$C$27,0))</f>
        <v>#N/A</v>
      </c>
      <c r="AH13" s="92" t="e">
        <f>INDEX('13'!$V$4:$V$14,MATCH(D13,'13'!$AN$4:$AN$14,0))</f>
        <v>#N/A</v>
      </c>
      <c r="AI13" s="92" t="e">
        <f>INDEX('14'!$U$4:$U$14,MATCH(D13,'14'!$C$4:$C$27,0))</f>
        <v>#N/A</v>
      </c>
      <c r="AJ13" s="92" t="e">
        <f>INDEX('14'!$V$4:$V$14,MATCH(D13,'14'!$AN$4:$AN$14,0))</f>
        <v>#N/A</v>
      </c>
      <c r="AK13" s="92" t="e">
        <f>INDEX('15'!$U$4:$U$14,MATCH(D13,'15'!$C$4:$C$27,0))</f>
        <v>#N/A</v>
      </c>
      <c r="AL13" s="92" t="e">
        <f>INDEX('15'!$V$4:$V$14,MATCH(D13,'15'!$AN$4:$AN$14,0))</f>
        <v>#N/A</v>
      </c>
      <c r="AM13" s="92" t="e">
        <f>INDEX('16'!$U$4:$U$14,MATCH(D13,'16'!$C$4:$C$27,0))</f>
        <v>#N/A</v>
      </c>
      <c r="AN13" s="92" t="e">
        <f>INDEX('16'!$V$4:$V$14,MATCH(D13,'16'!$AN$4:$AN$14,0))</f>
        <v>#N/A</v>
      </c>
    </row>
    <row r="14" spans="4:40" ht="15">
      <c r="D14" s="90" t="s">
        <v>30</v>
      </c>
      <c r="E14" s="90" t="s">
        <v>44</v>
      </c>
      <c r="F14" s="91">
        <f t="shared" si="0"/>
        <v>0</v>
      </c>
      <c r="I14" s="92" t="e">
        <f>INDEX('01'!$U$4:$U$14,MATCH(D14,'01'!$C$4:$C$27,0))</f>
        <v>#N/A</v>
      </c>
      <c r="J14" s="92" t="e">
        <f>INDEX('01'!$V$4:$V$14,MATCH(D14,'01'!$AN$4:$AN$14,0))</f>
        <v>#N/A</v>
      </c>
      <c r="K14" s="92" t="e">
        <f>INDEX('02'!$U$4:$U$14,MATCH(D14,'02'!$C$4:$C$27,0))</f>
        <v>#N/A</v>
      </c>
      <c r="L14" s="92" t="e">
        <f>INDEX('02'!$V$4:$V$14,MATCH(D14,'02'!$AN$4:$AN$14,0))</f>
        <v>#N/A</v>
      </c>
      <c r="M14" s="92" t="e">
        <f>INDEX('03'!$U$4:$U$14,MATCH(D14,'03'!$C$4:$C$27,0))</f>
        <v>#N/A</v>
      </c>
      <c r="N14" s="92" t="e">
        <f>INDEX('03'!$V$4:$V$14,MATCH(D14,'03'!$AN$4:$AN$14,0))</f>
        <v>#N/A</v>
      </c>
      <c r="O14" s="92" t="e">
        <f>INDEX('04'!$U$4:$U$14,MATCH(D14,'04'!$C$4:$C$27,0))</f>
        <v>#N/A</v>
      </c>
      <c r="P14" s="92" t="e">
        <f>INDEX('04'!$V$4:$V$14,MATCH(D14,'04'!$AN$4:$AN$14,0))</f>
        <v>#N/A</v>
      </c>
      <c r="Q14" s="92" t="e">
        <f>INDEX('05'!$U$4:$U$14,MATCH(D14,'05'!$C$4:$C$27,0))</f>
        <v>#N/A</v>
      </c>
      <c r="R14" s="92" t="e">
        <f>INDEX('05'!$V$4:$V$14,MATCH(D14,'05'!$AN$4:$AN$14,0))</f>
        <v>#N/A</v>
      </c>
      <c r="S14" s="92" t="e">
        <f>INDEX('06'!$U$4:$U$14,MATCH(D14,'06'!$C$4:$C$27,0))</f>
        <v>#N/A</v>
      </c>
      <c r="T14" s="92" t="e">
        <f>INDEX('06'!$V$4:$V$14,MATCH(D14,'06'!$AN$4:$AN$14,0))</f>
        <v>#N/A</v>
      </c>
      <c r="U14" s="92" t="e">
        <f>INDEX('07'!$U$4:$U$14,MATCH(D14,'07'!$C$4:$C$27,0))</f>
        <v>#N/A</v>
      </c>
      <c r="V14" s="92" t="e">
        <f>INDEX('07'!$V$4:$V$14,MATCH(D14,'07'!$AN$4:$AN$14,0))</f>
        <v>#N/A</v>
      </c>
      <c r="W14" s="92" t="e">
        <f>INDEX('08'!$U$4:$U$14,MATCH(D14,'08'!$C$4:$C$27,0))</f>
        <v>#N/A</v>
      </c>
      <c r="X14" s="92" t="e">
        <f>INDEX('08'!$V$4:$V$14,MATCH(D14,'08'!$AN$4:$AN$14,0))</f>
        <v>#N/A</v>
      </c>
      <c r="Y14" s="92" t="e">
        <f>INDEX('09'!$U$4:$U$14,MATCH(D14,'09'!$C$4:$C$27,0))</f>
        <v>#N/A</v>
      </c>
      <c r="Z14" s="92" t="e">
        <f>INDEX('09'!$V$4:$V$14,MATCH(D14,'09'!$AN$4:$AN$14,0))</f>
        <v>#N/A</v>
      </c>
      <c r="AA14" s="92" t="e">
        <f>INDEX('10'!$U$4:$U$14,MATCH(D14,'10'!$C$4:$C$27,0))</f>
        <v>#N/A</v>
      </c>
      <c r="AB14" s="92" t="e">
        <f>INDEX('10'!$V$4:$V$14,MATCH(D14,'10'!$AN$4:$AN$14,0))</f>
        <v>#N/A</v>
      </c>
      <c r="AC14" s="92" t="e">
        <f>INDEX('11'!$U$4:$U$14,MATCH(D14,'11'!$C$4:$C$27,0))</f>
        <v>#N/A</v>
      </c>
      <c r="AD14" s="92" t="e">
        <f>INDEX('11'!$V$4:$V$14,MATCH(D14,'11'!$AN$4:$AN$14,0))</f>
        <v>#N/A</v>
      </c>
      <c r="AE14" s="92" t="e">
        <f>INDEX('12'!$U$4:$U$14,MATCH(D14,'12'!$C$4:$C$27,0))</f>
        <v>#N/A</v>
      </c>
      <c r="AF14" s="92" t="e">
        <f>INDEX('12'!$V$4:$V$14,MATCH(D14,'12'!$AN$4:$AN$14,0))</f>
        <v>#N/A</v>
      </c>
      <c r="AG14" s="92" t="e">
        <f>INDEX('13'!$U$4:$U$14,MATCH(D14,'13'!$C$4:$C$27,0))</f>
        <v>#N/A</v>
      </c>
      <c r="AH14" s="92" t="e">
        <f>INDEX('13'!$V$4:$V$14,MATCH(D14,'13'!$AN$4:$AN$14,0))</f>
        <v>#N/A</v>
      </c>
      <c r="AI14" s="92" t="e">
        <f>INDEX('14'!$U$4:$U$14,MATCH(D14,'14'!$C$4:$C$27,0))</f>
        <v>#N/A</v>
      </c>
      <c r="AJ14" s="92" t="e">
        <f>INDEX('14'!$V$4:$V$14,MATCH(D14,'14'!$AN$4:$AN$14,0))</f>
        <v>#N/A</v>
      </c>
      <c r="AK14" s="92" t="e">
        <f>INDEX('15'!$U$4:$U$14,MATCH(D14,'15'!$C$4:$C$27,0))</f>
        <v>#N/A</v>
      </c>
      <c r="AL14" s="92" t="e">
        <f>INDEX('15'!$V$4:$V$14,MATCH(D14,'15'!$AN$4:$AN$14,0))</f>
        <v>#N/A</v>
      </c>
      <c r="AM14" s="92" t="e">
        <f>INDEX('16'!$U$4:$U$14,MATCH(D14,'16'!$C$4:$C$27,0))</f>
        <v>#N/A</v>
      </c>
      <c r="AN14" s="92" t="e">
        <f>INDEX('16'!$V$4:$V$14,MATCH(D14,'16'!$AN$4:$AN$14,0))</f>
        <v>#N/A</v>
      </c>
    </row>
    <row r="15" spans="4:40" ht="15">
      <c r="D15" s="90" t="s">
        <v>31</v>
      </c>
      <c r="E15" s="90" t="s">
        <v>44</v>
      </c>
      <c r="F15" s="91">
        <f t="shared" si="0"/>
        <v>0</v>
      </c>
      <c r="I15" s="92" t="e">
        <f>INDEX('01'!$U$4:$U$14,MATCH(D15,'01'!$C$4:$C$27,0))</f>
        <v>#N/A</v>
      </c>
      <c r="J15" s="92" t="e">
        <f>INDEX('01'!$V$4:$V$14,MATCH(D15,'01'!$AN$4:$AN$14,0))</f>
        <v>#N/A</v>
      </c>
      <c r="K15" s="92" t="e">
        <f>INDEX('02'!$U$4:$U$14,MATCH(D15,'02'!$C$4:$C$27,0))</f>
        <v>#N/A</v>
      </c>
      <c r="L15" s="92" t="e">
        <f>INDEX('02'!$V$4:$V$14,MATCH(D15,'02'!$AN$4:$AN$14,0))</f>
        <v>#N/A</v>
      </c>
      <c r="M15" s="92" t="e">
        <f>INDEX('03'!$U$4:$U$14,MATCH(D15,'03'!$C$4:$C$27,0))</f>
        <v>#N/A</v>
      </c>
      <c r="N15" s="92" t="e">
        <f>INDEX('03'!$V$4:$V$14,MATCH(D15,'03'!$AN$4:$AN$14,0))</f>
        <v>#N/A</v>
      </c>
      <c r="O15" s="92" t="e">
        <f>INDEX('04'!$U$4:$U$14,MATCH(D15,'04'!$C$4:$C$27,0))</f>
        <v>#N/A</v>
      </c>
      <c r="P15" s="92" t="e">
        <f>INDEX('04'!$V$4:$V$14,MATCH(D15,'04'!$AN$4:$AN$14,0))</f>
        <v>#N/A</v>
      </c>
      <c r="Q15" s="92" t="e">
        <f>INDEX('05'!$U$4:$U$14,MATCH(D15,'05'!$C$4:$C$27,0))</f>
        <v>#N/A</v>
      </c>
      <c r="R15" s="92" t="e">
        <f>INDEX('05'!$V$4:$V$14,MATCH(D15,'05'!$AN$4:$AN$14,0))</f>
        <v>#N/A</v>
      </c>
      <c r="S15" s="92" t="e">
        <f>INDEX('06'!$U$4:$U$14,MATCH(D15,'06'!$C$4:$C$27,0))</f>
        <v>#N/A</v>
      </c>
      <c r="T15" s="92" t="e">
        <f>INDEX('06'!$V$4:$V$14,MATCH(D15,'06'!$AN$4:$AN$14,0))</f>
        <v>#N/A</v>
      </c>
      <c r="U15" s="92" t="e">
        <f>INDEX('07'!$U$4:$U$14,MATCH(D15,'07'!$C$4:$C$27,0))</f>
        <v>#N/A</v>
      </c>
      <c r="V15" s="92" t="e">
        <f>INDEX('07'!$V$4:$V$14,MATCH(D15,'07'!$AN$4:$AN$14,0))</f>
        <v>#N/A</v>
      </c>
      <c r="W15" s="92" t="e">
        <f>INDEX('08'!$U$4:$U$14,MATCH(D15,'08'!$C$4:$C$27,0))</f>
        <v>#N/A</v>
      </c>
      <c r="X15" s="92" t="e">
        <f>INDEX('08'!$V$4:$V$14,MATCH(D15,'08'!$AN$4:$AN$14,0))</f>
        <v>#N/A</v>
      </c>
      <c r="Y15" s="92" t="e">
        <f>INDEX('09'!$U$4:$U$14,MATCH(D15,'09'!$C$4:$C$27,0))</f>
        <v>#N/A</v>
      </c>
      <c r="Z15" s="92" t="e">
        <f>INDEX('09'!$V$4:$V$14,MATCH(D15,'09'!$AN$4:$AN$14,0))</f>
        <v>#N/A</v>
      </c>
      <c r="AA15" s="92" t="e">
        <f>INDEX('10'!$U$4:$U$14,MATCH(D15,'10'!$C$4:$C$27,0))</f>
        <v>#N/A</v>
      </c>
      <c r="AB15" s="92" t="e">
        <f>INDEX('10'!$V$4:$V$14,MATCH(D15,'10'!$AN$4:$AN$14,0))</f>
        <v>#N/A</v>
      </c>
      <c r="AC15" s="92" t="e">
        <f>INDEX('11'!$U$4:$U$14,MATCH(D15,'11'!$C$4:$C$27,0))</f>
        <v>#N/A</v>
      </c>
      <c r="AD15" s="92" t="e">
        <f>INDEX('11'!$V$4:$V$14,MATCH(D15,'11'!$AN$4:$AN$14,0))</f>
        <v>#N/A</v>
      </c>
      <c r="AE15" s="92" t="e">
        <f>INDEX('12'!$U$4:$U$14,MATCH(D15,'12'!$C$4:$C$27,0))</f>
        <v>#N/A</v>
      </c>
      <c r="AF15" s="92" t="e">
        <f>INDEX('12'!$V$4:$V$14,MATCH(D15,'12'!$AN$4:$AN$14,0))</f>
        <v>#N/A</v>
      </c>
      <c r="AG15" s="92" t="e">
        <f>INDEX('13'!$U$4:$U$14,MATCH(D15,'13'!$C$4:$C$27,0))</f>
        <v>#N/A</v>
      </c>
      <c r="AH15" s="92" t="e">
        <f>INDEX('13'!$V$4:$V$14,MATCH(D15,'13'!$AN$4:$AN$14,0))</f>
        <v>#N/A</v>
      </c>
      <c r="AI15" s="92" t="e">
        <f>INDEX('14'!$U$4:$U$14,MATCH(D15,'14'!$C$4:$C$27,0))</f>
        <v>#N/A</v>
      </c>
      <c r="AJ15" s="92" t="e">
        <f>INDEX('14'!$V$4:$V$14,MATCH(D15,'14'!$AN$4:$AN$14,0))</f>
        <v>#N/A</v>
      </c>
      <c r="AK15" s="92" t="e">
        <f>INDEX('15'!$U$4:$U$14,MATCH(D15,'15'!$C$4:$C$27,0))</f>
        <v>#N/A</v>
      </c>
      <c r="AL15" s="92" t="e">
        <f>INDEX('15'!$V$4:$V$14,MATCH(D15,'15'!$AN$4:$AN$14,0))</f>
        <v>#N/A</v>
      </c>
      <c r="AM15" s="92" t="e">
        <f>INDEX('16'!$U$4:$U$14,MATCH(D15,'16'!$C$4:$C$27,0))</f>
        <v>#N/A</v>
      </c>
      <c r="AN15" s="92" t="e">
        <f>INDEX('16'!$V$4:$V$14,MATCH(D15,'16'!$AN$4:$AN$14,0))</f>
        <v>#N/A</v>
      </c>
    </row>
    <row r="16" spans="4:40" ht="15">
      <c r="D16" s="90" t="s">
        <v>32</v>
      </c>
      <c r="E16" s="90" t="s">
        <v>45</v>
      </c>
      <c r="F16" s="91">
        <f t="shared" si="0"/>
        <v>0</v>
      </c>
      <c r="I16" s="92" t="e">
        <f>INDEX('01'!$U$4:$U$14,MATCH(D16,'01'!$C$4:$C$27,0))</f>
        <v>#N/A</v>
      </c>
      <c r="J16" s="92" t="e">
        <f>INDEX('01'!$V$4:$V$14,MATCH(D16,'01'!$AN$4:$AN$14,0))</f>
        <v>#N/A</v>
      </c>
      <c r="K16" s="92" t="e">
        <f>INDEX('02'!$U$4:$U$14,MATCH(D16,'02'!$C$4:$C$27,0))</f>
        <v>#N/A</v>
      </c>
      <c r="L16" s="92" t="e">
        <f>INDEX('02'!$V$4:$V$14,MATCH(D16,'02'!$AN$4:$AN$14,0))</f>
        <v>#N/A</v>
      </c>
      <c r="M16" s="92" t="e">
        <f>INDEX('03'!$U$4:$U$14,MATCH(D16,'03'!$C$4:$C$27,0))</f>
        <v>#N/A</v>
      </c>
      <c r="N16" s="92" t="e">
        <f>INDEX('03'!$V$4:$V$14,MATCH(D16,'03'!$AN$4:$AN$14,0))</f>
        <v>#N/A</v>
      </c>
      <c r="O16" s="92" t="e">
        <f>INDEX('04'!$U$4:$U$14,MATCH(D16,'04'!$C$4:$C$27,0))</f>
        <v>#N/A</v>
      </c>
      <c r="P16" s="92" t="e">
        <f>INDEX('04'!$V$4:$V$14,MATCH(D16,'04'!$AN$4:$AN$14,0))</f>
        <v>#N/A</v>
      </c>
      <c r="Q16" s="92" t="e">
        <f>INDEX('05'!$U$4:$U$14,MATCH(D16,'05'!$C$4:$C$27,0))</f>
        <v>#N/A</v>
      </c>
      <c r="R16" s="92" t="e">
        <f>INDEX('05'!$V$4:$V$14,MATCH(D16,'05'!$AN$4:$AN$14,0))</f>
        <v>#N/A</v>
      </c>
      <c r="S16" s="92" t="e">
        <f>INDEX('06'!$U$4:$U$14,MATCH(D16,'06'!$C$4:$C$27,0))</f>
        <v>#N/A</v>
      </c>
      <c r="T16" s="92" t="e">
        <f>INDEX('06'!$V$4:$V$14,MATCH(D16,'06'!$AN$4:$AN$14,0))</f>
        <v>#N/A</v>
      </c>
      <c r="U16" s="92" t="e">
        <f>INDEX('07'!$U$4:$U$14,MATCH(D16,'07'!$C$4:$C$27,0))</f>
        <v>#N/A</v>
      </c>
      <c r="V16" s="92" t="e">
        <f>INDEX('07'!$V$4:$V$14,MATCH(D16,'07'!$AN$4:$AN$14,0))</f>
        <v>#N/A</v>
      </c>
      <c r="W16" s="92" t="e">
        <f>INDEX('08'!$U$4:$U$14,MATCH(D16,'08'!$C$4:$C$27,0))</f>
        <v>#N/A</v>
      </c>
      <c r="X16" s="92" t="e">
        <f>INDEX('08'!$V$4:$V$14,MATCH(D16,'08'!$AN$4:$AN$14,0))</f>
        <v>#N/A</v>
      </c>
      <c r="Y16" s="92" t="e">
        <f>INDEX('09'!$U$4:$U$14,MATCH(D16,'09'!$C$4:$C$27,0))</f>
        <v>#N/A</v>
      </c>
      <c r="Z16" s="92" t="e">
        <f>INDEX('09'!$V$4:$V$14,MATCH(D16,'09'!$AN$4:$AN$14,0))</f>
        <v>#N/A</v>
      </c>
      <c r="AA16" s="92" t="e">
        <f>INDEX('10'!$U$4:$U$14,MATCH(D16,'10'!$C$4:$C$27,0))</f>
        <v>#N/A</v>
      </c>
      <c r="AB16" s="92" t="e">
        <f>INDEX('10'!$V$4:$V$14,MATCH(D16,'10'!$AN$4:$AN$14,0))</f>
        <v>#N/A</v>
      </c>
      <c r="AC16" s="92" t="e">
        <f>INDEX('11'!$U$4:$U$14,MATCH(D16,'11'!$C$4:$C$27,0))</f>
        <v>#N/A</v>
      </c>
      <c r="AD16" s="92" t="e">
        <f>INDEX('11'!$V$4:$V$14,MATCH(D16,'11'!$AN$4:$AN$14,0))</f>
        <v>#N/A</v>
      </c>
      <c r="AE16" s="92" t="e">
        <f>INDEX('12'!$U$4:$U$14,MATCH(D16,'12'!$C$4:$C$27,0))</f>
        <v>#N/A</v>
      </c>
      <c r="AF16" s="92" t="e">
        <f>INDEX('12'!$V$4:$V$14,MATCH(D16,'12'!$AN$4:$AN$14,0))</f>
        <v>#N/A</v>
      </c>
      <c r="AG16" s="92" t="e">
        <f>INDEX('13'!$U$4:$U$14,MATCH(D16,'13'!$C$4:$C$27,0))</f>
        <v>#N/A</v>
      </c>
      <c r="AH16" s="92" t="e">
        <f>INDEX('13'!$V$4:$V$14,MATCH(D16,'13'!$AN$4:$AN$14,0))</f>
        <v>#N/A</v>
      </c>
      <c r="AI16" s="92" t="e">
        <f>INDEX('14'!$U$4:$U$14,MATCH(D16,'14'!$C$4:$C$27,0))</f>
        <v>#N/A</v>
      </c>
      <c r="AJ16" s="92" t="e">
        <f>INDEX('14'!$V$4:$V$14,MATCH(D16,'14'!$AN$4:$AN$14,0))</f>
        <v>#N/A</v>
      </c>
      <c r="AK16" s="92" t="e">
        <f>INDEX('15'!$U$4:$U$14,MATCH(D16,'15'!$C$4:$C$27,0))</f>
        <v>#N/A</v>
      </c>
      <c r="AL16" s="92" t="e">
        <f>INDEX('15'!$V$4:$V$14,MATCH(D16,'15'!$AN$4:$AN$14,0))</f>
        <v>#N/A</v>
      </c>
      <c r="AM16" s="92" t="e">
        <f>INDEX('16'!$U$4:$U$14,MATCH(D16,'16'!$C$4:$C$27,0))</f>
        <v>#N/A</v>
      </c>
      <c r="AN16" s="92" t="e">
        <f>INDEX('16'!$V$4:$V$14,MATCH(D16,'16'!$AN$4:$AN$14,0))</f>
        <v>#N/A</v>
      </c>
    </row>
    <row r="17" spans="4:40" ht="15">
      <c r="D17" s="90" t="s">
        <v>33</v>
      </c>
      <c r="E17" s="90" t="s">
        <v>45</v>
      </c>
      <c r="F17" s="91">
        <f t="shared" si="0"/>
        <v>0</v>
      </c>
      <c r="I17" s="92" t="e">
        <f>INDEX('01'!$U$4:$U$14,MATCH(D17,'01'!$C$4:$C$27,0))</f>
        <v>#N/A</v>
      </c>
      <c r="J17" s="92" t="e">
        <f>INDEX('01'!$V$4:$V$14,MATCH(D17,'01'!$AN$4:$AN$14,0))</f>
        <v>#N/A</v>
      </c>
      <c r="K17" s="92" t="e">
        <f>INDEX('02'!$U$4:$U$14,MATCH(D17,'02'!$C$4:$C$27,0))</f>
        <v>#N/A</v>
      </c>
      <c r="L17" s="92" t="e">
        <f>INDEX('02'!$V$4:$V$14,MATCH(D17,'02'!$AN$4:$AN$14,0))</f>
        <v>#N/A</v>
      </c>
      <c r="M17" s="92" t="e">
        <f>INDEX('03'!$U$4:$U$14,MATCH(D17,'03'!$C$4:$C$27,0))</f>
        <v>#N/A</v>
      </c>
      <c r="N17" s="92" t="e">
        <f>INDEX('03'!$V$4:$V$14,MATCH(D17,'03'!$AN$4:$AN$14,0))</f>
        <v>#N/A</v>
      </c>
      <c r="O17" s="92" t="e">
        <f>INDEX('04'!$U$4:$U$14,MATCH(D17,'04'!$C$4:$C$27,0))</f>
        <v>#N/A</v>
      </c>
      <c r="P17" s="92" t="e">
        <f>INDEX('04'!$V$4:$V$14,MATCH(D17,'04'!$AN$4:$AN$14,0))</f>
        <v>#N/A</v>
      </c>
      <c r="Q17" s="92" t="e">
        <f>INDEX('05'!$U$4:$U$14,MATCH(D17,'05'!$C$4:$C$27,0))</f>
        <v>#N/A</v>
      </c>
      <c r="R17" s="92" t="e">
        <f>INDEX('05'!$V$4:$V$14,MATCH(D17,'05'!$AN$4:$AN$14,0))</f>
        <v>#N/A</v>
      </c>
      <c r="S17" s="92" t="e">
        <f>INDEX('06'!$U$4:$U$14,MATCH(D17,'06'!$C$4:$C$27,0))</f>
        <v>#N/A</v>
      </c>
      <c r="T17" s="92" t="e">
        <f>INDEX('06'!$V$4:$V$14,MATCH(D17,'06'!$AN$4:$AN$14,0))</f>
        <v>#N/A</v>
      </c>
      <c r="U17" s="92" t="e">
        <f>INDEX('07'!$U$4:$U$14,MATCH(D17,'07'!$C$4:$C$27,0))</f>
        <v>#N/A</v>
      </c>
      <c r="V17" s="92" t="e">
        <f>INDEX('07'!$V$4:$V$14,MATCH(D17,'07'!$AN$4:$AN$14,0))</f>
        <v>#N/A</v>
      </c>
      <c r="W17" s="92" t="e">
        <f>INDEX('08'!$U$4:$U$14,MATCH(D17,'08'!$C$4:$C$27,0))</f>
        <v>#N/A</v>
      </c>
      <c r="X17" s="92" t="e">
        <f>INDEX('08'!$V$4:$V$14,MATCH(D17,'08'!$AN$4:$AN$14,0))</f>
        <v>#N/A</v>
      </c>
      <c r="Y17" s="92" t="e">
        <f>INDEX('09'!$U$4:$U$14,MATCH(D17,'09'!$C$4:$C$27,0))</f>
        <v>#N/A</v>
      </c>
      <c r="Z17" s="92" t="e">
        <f>INDEX('09'!$V$4:$V$14,MATCH(D17,'09'!$AN$4:$AN$14,0))</f>
        <v>#N/A</v>
      </c>
      <c r="AA17" s="92" t="e">
        <f>INDEX('10'!$U$4:$U$14,MATCH(D17,'10'!$C$4:$C$27,0))</f>
        <v>#N/A</v>
      </c>
      <c r="AB17" s="92" t="e">
        <f>INDEX('10'!$V$4:$V$14,MATCH(D17,'10'!$AN$4:$AN$14,0))</f>
        <v>#N/A</v>
      </c>
      <c r="AC17" s="92" t="e">
        <f>INDEX('11'!$U$4:$U$14,MATCH(D17,'11'!$C$4:$C$27,0))</f>
        <v>#N/A</v>
      </c>
      <c r="AD17" s="92" t="e">
        <f>INDEX('11'!$V$4:$V$14,MATCH(D17,'11'!$AN$4:$AN$14,0))</f>
        <v>#N/A</v>
      </c>
      <c r="AE17" s="92" t="e">
        <f>INDEX('12'!$U$4:$U$14,MATCH(D17,'12'!$C$4:$C$27,0))</f>
        <v>#N/A</v>
      </c>
      <c r="AF17" s="92" t="e">
        <f>INDEX('12'!$V$4:$V$14,MATCH(D17,'12'!$AN$4:$AN$14,0))</f>
        <v>#N/A</v>
      </c>
      <c r="AG17" s="92" t="e">
        <f>INDEX('13'!$U$4:$U$14,MATCH(D17,'13'!$C$4:$C$27,0))</f>
        <v>#N/A</v>
      </c>
      <c r="AH17" s="92" t="e">
        <f>INDEX('13'!$V$4:$V$14,MATCH(D17,'13'!$AN$4:$AN$14,0))</f>
        <v>#N/A</v>
      </c>
      <c r="AI17" s="92" t="e">
        <f>INDEX('14'!$U$4:$U$14,MATCH(D17,'14'!$C$4:$C$27,0))</f>
        <v>#N/A</v>
      </c>
      <c r="AJ17" s="92" t="e">
        <f>INDEX('14'!$V$4:$V$14,MATCH(D17,'14'!$AN$4:$AN$14,0))</f>
        <v>#N/A</v>
      </c>
      <c r="AK17" s="92" t="e">
        <f>INDEX('15'!$U$4:$U$14,MATCH(D17,'15'!$C$4:$C$27,0))</f>
        <v>#N/A</v>
      </c>
      <c r="AL17" s="92" t="e">
        <f>INDEX('15'!$V$4:$V$14,MATCH(D17,'15'!$AN$4:$AN$14,0))</f>
        <v>#N/A</v>
      </c>
      <c r="AM17" s="92" t="e">
        <f>INDEX('16'!$U$4:$U$14,MATCH(D17,'16'!$C$4:$C$27,0))</f>
        <v>#N/A</v>
      </c>
      <c r="AN17" s="92" t="e">
        <f>INDEX('16'!$V$4:$V$14,MATCH(D17,'16'!$AN$4:$AN$14,0))</f>
        <v>#N/A</v>
      </c>
    </row>
    <row r="18" spans="4:40" ht="15">
      <c r="D18" s="90" t="s">
        <v>34</v>
      </c>
      <c r="E18" s="90" t="s">
        <v>45</v>
      </c>
      <c r="F18" s="91">
        <f t="shared" si="0"/>
        <v>0</v>
      </c>
      <c r="I18" s="92" t="e">
        <f>INDEX('01'!$U$4:$U$14,MATCH(D18,'01'!$C$4:$C$27,0))</f>
        <v>#N/A</v>
      </c>
      <c r="J18" s="92" t="e">
        <f>INDEX('01'!$V$4:$V$14,MATCH(D18,'01'!$AN$4:$AN$14,0))</f>
        <v>#N/A</v>
      </c>
      <c r="K18" s="92" t="e">
        <f>INDEX('02'!$U$4:$U$14,MATCH(D18,'02'!$C$4:$C$27,0))</f>
        <v>#N/A</v>
      </c>
      <c r="L18" s="92" t="e">
        <f>INDEX('02'!$V$4:$V$14,MATCH(D18,'02'!$AN$4:$AN$14,0))</f>
        <v>#N/A</v>
      </c>
      <c r="M18" s="92" t="e">
        <f>INDEX('03'!$U$4:$U$14,MATCH(D18,'03'!$C$4:$C$27,0))</f>
        <v>#N/A</v>
      </c>
      <c r="N18" s="92" t="e">
        <f>INDEX('03'!$V$4:$V$14,MATCH(D18,'03'!$AN$4:$AN$14,0))</f>
        <v>#N/A</v>
      </c>
      <c r="O18" s="92" t="e">
        <f>INDEX('04'!$U$4:$U$14,MATCH(D18,'04'!$C$4:$C$27,0))</f>
        <v>#N/A</v>
      </c>
      <c r="P18" s="92" t="e">
        <f>INDEX('04'!$V$4:$V$14,MATCH(D18,'04'!$AN$4:$AN$14,0))</f>
        <v>#N/A</v>
      </c>
      <c r="Q18" s="92" t="e">
        <f>INDEX('05'!$U$4:$U$14,MATCH(D18,'05'!$C$4:$C$27,0))</f>
        <v>#N/A</v>
      </c>
      <c r="R18" s="92" t="e">
        <f>INDEX('05'!$V$4:$V$14,MATCH(D18,'05'!$AN$4:$AN$14,0))</f>
        <v>#N/A</v>
      </c>
      <c r="S18" s="92" t="e">
        <f>INDEX('06'!$U$4:$U$14,MATCH(D18,'06'!$C$4:$C$27,0))</f>
        <v>#N/A</v>
      </c>
      <c r="T18" s="92" t="e">
        <f>INDEX('06'!$V$4:$V$14,MATCH(D18,'06'!$AN$4:$AN$14,0))</f>
        <v>#N/A</v>
      </c>
      <c r="U18" s="92" t="e">
        <f>INDEX('07'!$U$4:$U$14,MATCH(D18,'07'!$C$4:$C$27,0))</f>
        <v>#N/A</v>
      </c>
      <c r="V18" s="92" t="e">
        <f>INDEX('07'!$V$4:$V$14,MATCH(D18,'07'!$AN$4:$AN$14,0))</f>
        <v>#N/A</v>
      </c>
      <c r="W18" s="92" t="e">
        <f>INDEX('08'!$U$4:$U$14,MATCH(D18,'08'!$C$4:$C$27,0))</f>
        <v>#N/A</v>
      </c>
      <c r="X18" s="92" t="e">
        <f>INDEX('08'!$V$4:$V$14,MATCH(D18,'08'!$AN$4:$AN$14,0))</f>
        <v>#N/A</v>
      </c>
      <c r="Y18" s="92" t="e">
        <f>INDEX('09'!$U$4:$U$14,MATCH(D18,'09'!$C$4:$C$27,0))</f>
        <v>#N/A</v>
      </c>
      <c r="Z18" s="92" t="e">
        <f>INDEX('09'!$V$4:$V$14,MATCH(D18,'09'!$AN$4:$AN$14,0))</f>
        <v>#N/A</v>
      </c>
      <c r="AA18" s="92" t="e">
        <f>INDEX('10'!$U$4:$U$14,MATCH(D18,'10'!$C$4:$C$27,0))</f>
        <v>#N/A</v>
      </c>
      <c r="AB18" s="92" t="e">
        <f>INDEX('10'!$V$4:$V$14,MATCH(D18,'10'!$AN$4:$AN$14,0))</f>
        <v>#N/A</v>
      </c>
      <c r="AC18" s="92" t="e">
        <f>INDEX('11'!$U$4:$U$14,MATCH(D18,'11'!$C$4:$C$27,0))</f>
        <v>#N/A</v>
      </c>
      <c r="AD18" s="92" t="e">
        <f>INDEX('11'!$V$4:$V$14,MATCH(D18,'11'!$AN$4:$AN$14,0))</f>
        <v>#N/A</v>
      </c>
      <c r="AE18" s="92" t="e">
        <f>INDEX('12'!$U$4:$U$14,MATCH(D18,'12'!$C$4:$C$27,0))</f>
        <v>#N/A</v>
      </c>
      <c r="AF18" s="92" t="e">
        <f>INDEX('12'!$V$4:$V$14,MATCH(D18,'12'!$AN$4:$AN$14,0))</f>
        <v>#N/A</v>
      </c>
      <c r="AG18" s="92" t="e">
        <f>INDEX('13'!$U$4:$U$14,MATCH(D18,'13'!$C$4:$C$27,0))</f>
        <v>#N/A</v>
      </c>
      <c r="AH18" s="92" t="e">
        <f>INDEX('13'!$V$4:$V$14,MATCH(D18,'13'!$AN$4:$AN$14,0))</f>
        <v>#N/A</v>
      </c>
      <c r="AI18" s="92" t="e">
        <f>INDEX('14'!$U$4:$U$14,MATCH(D18,'14'!$C$4:$C$27,0))</f>
        <v>#N/A</v>
      </c>
      <c r="AJ18" s="92" t="e">
        <f>INDEX('14'!$V$4:$V$14,MATCH(D18,'14'!$AN$4:$AN$14,0))</f>
        <v>#N/A</v>
      </c>
      <c r="AK18" s="92" t="e">
        <f>INDEX('15'!$U$4:$U$14,MATCH(D18,'15'!$C$4:$C$27,0))</f>
        <v>#N/A</v>
      </c>
      <c r="AL18" s="92" t="e">
        <f>INDEX('15'!$V$4:$V$14,MATCH(D18,'15'!$AN$4:$AN$14,0))</f>
        <v>#N/A</v>
      </c>
      <c r="AM18" s="92" t="e">
        <f>INDEX('16'!$U$4:$U$14,MATCH(D18,'16'!$C$4:$C$27,0))</f>
        <v>#N/A</v>
      </c>
      <c r="AN18" s="92" t="e">
        <f>INDEX('16'!$V$4:$V$14,MATCH(D18,'16'!$AN$4:$AN$14,0))</f>
        <v>#N/A</v>
      </c>
    </row>
    <row r="19" spans="4:40" ht="15">
      <c r="D19" s="90" t="s">
        <v>35</v>
      </c>
      <c r="E19" s="90" t="s">
        <v>45</v>
      </c>
      <c r="F19" s="91">
        <f t="shared" si="0"/>
        <v>0</v>
      </c>
      <c r="I19" s="92" t="e">
        <f>INDEX('01'!$U$4:$U$14,MATCH(D19,'01'!$C$4:$C$27,0))</f>
        <v>#N/A</v>
      </c>
      <c r="J19" s="92" t="e">
        <f>INDEX('01'!$V$4:$V$14,MATCH(D19,'01'!$AN$4:$AN$14,0))</f>
        <v>#N/A</v>
      </c>
      <c r="K19" s="92" t="e">
        <f>INDEX('02'!$U$4:$U$14,MATCH(D19,'02'!$C$4:$C$27,0))</f>
        <v>#N/A</v>
      </c>
      <c r="L19" s="92" t="e">
        <f>INDEX('02'!$V$4:$V$14,MATCH(D19,'02'!$AN$4:$AN$14,0))</f>
        <v>#N/A</v>
      </c>
      <c r="M19" s="92" t="e">
        <f>INDEX('03'!$U$4:$U$14,MATCH(D19,'03'!$C$4:$C$27,0))</f>
        <v>#N/A</v>
      </c>
      <c r="N19" s="92" t="e">
        <f>INDEX('03'!$V$4:$V$14,MATCH(D19,'03'!$AN$4:$AN$14,0))</f>
        <v>#N/A</v>
      </c>
      <c r="O19" s="92" t="e">
        <f>INDEX('04'!$U$4:$U$14,MATCH(D19,'04'!$C$4:$C$27,0))</f>
        <v>#N/A</v>
      </c>
      <c r="P19" s="92" t="e">
        <f>INDEX('04'!$V$4:$V$14,MATCH(D19,'04'!$AN$4:$AN$14,0))</f>
        <v>#N/A</v>
      </c>
      <c r="Q19" s="92" t="e">
        <f>INDEX('05'!$U$4:$U$14,MATCH(D19,'05'!$C$4:$C$27,0))</f>
        <v>#N/A</v>
      </c>
      <c r="R19" s="92" t="e">
        <f>INDEX('05'!$V$4:$V$14,MATCH(D19,'05'!$AN$4:$AN$14,0))</f>
        <v>#N/A</v>
      </c>
      <c r="S19" s="92" t="e">
        <f>INDEX('06'!$U$4:$U$14,MATCH(D19,'06'!$C$4:$C$27,0))</f>
        <v>#N/A</v>
      </c>
      <c r="T19" s="92" t="e">
        <f>INDEX('06'!$V$4:$V$14,MATCH(D19,'06'!$AN$4:$AN$14,0))</f>
        <v>#N/A</v>
      </c>
      <c r="U19" s="92" t="e">
        <f>INDEX('07'!$U$4:$U$14,MATCH(D19,'07'!$C$4:$C$27,0))</f>
        <v>#N/A</v>
      </c>
      <c r="V19" s="92" t="e">
        <f>INDEX('07'!$V$4:$V$14,MATCH(D19,'07'!$AN$4:$AN$14,0))</f>
        <v>#N/A</v>
      </c>
      <c r="W19" s="92" t="e">
        <f>INDEX('08'!$U$4:$U$14,MATCH(D19,'08'!$C$4:$C$27,0))</f>
        <v>#N/A</v>
      </c>
      <c r="X19" s="92" t="e">
        <f>INDEX('08'!$V$4:$V$14,MATCH(D19,'08'!$AN$4:$AN$14,0))</f>
        <v>#N/A</v>
      </c>
      <c r="Y19" s="92" t="e">
        <f>INDEX('09'!$U$4:$U$14,MATCH(D19,'09'!$C$4:$C$27,0))</f>
        <v>#N/A</v>
      </c>
      <c r="Z19" s="92" t="e">
        <f>INDEX('09'!$V$4:$V$14,MATCH(D19,'09'!$AN$4:$AN$14,0))</f>
        <v>#N/A</v>
      </c>
      <c r="AA19" s="92" t="e">
        <f>INDEX('10'!$U$4:$U$14,MATCH(D19,'10'!$C$4:$C$27,0))</f>
        <v>#N/A</v>
      </c>
      <c r="AB19" s="92" t="e">
        <f>INDEX('10'!$V$4:$V$14,MATCH(D19,'10'!$AN$4:$AN$14,0))</f>
        <v>#N/A</v>
      </c>
      <c r="AC19" s="92" t="e">
        <f>INDEX('11'!$U$4:$U$14,MATCH(D19,'11'!$C$4:$C$27,0))</f>
        <v>#N/A</v>
      </c>
      <c r="AD19" s="92" t="e">
        <f>INDEX('11'!$V$4:$V$14,MATCH(D19,'11'!$AN$4:$AN$14,0))</f>
        <v>#N/A</v>
      </c>
      <c r="AE19" s="92" t="e">
        <f>INDEX('12'!$U$4:$U$14,MATCH(D19,'12'!$C$4:$C$27,0))</f>
        <v>#N/A</v>
      </c>
      <c r="AF19" s="92" t="e">
        <f>INDEX('12'!$V$4:$V$14,MATCH(D19,'12'!$AN$4:$AN$14,0))</f>
        <v>#N/A</v>
      </c>
      <c r="AG19" s="92" t="e">
        <f>INDEX('13'!$U$4:$U$14,MATCH(D19,'13'!$C$4:$C$27,0))</f>
        <v>#N/A</v>
      </c>
      <c r="AH19" s="92" t="e">
        <f>INDEX('13'!$V$4:$V$14,MATCH(D19,'13'!$AN$4:$AN$14,0))</f>
        <v>#N/A</v>
      </c>
      <c r="AI19" s="92" t="e">
        <f>INDEX('14'!$U$4:$U$14,MATCH(D19,'14'!$C$4:$C$27,0))</f>
        <v>#N/A</v>
      </c>
      <c r="AJ19" s="92" t="e">
        <f>INDEX('14'!$V$4:$V$14,MATCH(D19,'14'!$AN$4:$AN$14,0))</f>
        <v>#N/A</v>
      </c>
      <c r="AK19" s="92" t="e">
        <f>INDEX('15'!$U$4:$U$14,MATCH(D19,'15'!$C$4:$C$27,0))</f>
        <v>#N/A</v>
      </c>
      <c r="AL19" s="92" t="e">
        <f>INDEX('15'!$V$4:$V$14,MATCH(D19,'15'!$AN$4:$AN$14,0))</f>
        <v>#N/A</v>
      </c>
      <c r="AM19" s="92" t="e">
        <f>INDEX('16'!$U$4:$U$14,MATCH(D19,'16'!$C$4:$C$27,0))</f>
        <v>#N/A</v>
      </c>
      <c r="AN19" s="92" t="e">
        <f>INDEX('16'!$V$4:$V$14,MATCH(D19,'16'!$AN$4:$AN$14,0))</f>
        <v>#N/A</v>
      </c>
    </row>
    <row r="20" spans="4:40" ht="15">
      <c r="D20" s="90" t="s">
        <v>36</v>
      </c>
      <c r="E20" s="90" t="s">
        <v>45</v>
      </c>
      <c r="F20" s="91">
        <f t="shared" si="0"/>
        <v>0</v>
      </c>
      <c r="I20" s="92" t="e">
        <f>INDEX('01'!$U$4:$U$14,MATCH(D20,'01'!$C$4:$C$27,0))</f>
        <v>#N/A</v>
      </c>
      <c r="J20" s="92" t="e">
        <f>INDEX('01'!$V$4:$V$14,MATCH(D20,'01'!$AN$4:$AN$14,0))</f>
        <v>#N/A</v>
      </c>
      <c r="K20" s="92" t="e">
        <f>INDEX('02'!$U$4:$U$14,MATCH(D20,'02'!$C$4:$C$27,0))</f>
        <v>#N/A</v>
      </c>
      <c r="L20" s="92" t="e">
        <f>INDEX('02'!$V$4:$V$14,MATCH(D20,'02'!$AN$4:$AN$14,0))</f>
        <v>#N/A</v>
      </c>
      <c r="M20" s="92" t="e">
        <f>INDEX('03'!$U$4:$U$14,MATCH(D20,'03'!$C$4:$C$27,0))</f>
        <v>#N/A</v>
      </c>
      <c r="N20" s="92" t="e">
        <f>INDEX('03'!$V$4:$V$14,MATCH(D20,'03'!$AN$4:$AN$14,0))</f>
        <v>#N/A</v>
      </c>
      <c r="O20" s="92" t="e">
        <f>INDEX('04'!$U$4:$U$14,MATCH(D20,'04'!$C$4:$C$27,0))</f>
        <v>#N/A</v>
      </c>
      <c r="P20" s="92" t="e">
        <f>INDEX('04'!$V$4:$V$14,MATCH(D20,'04'!$AN$4:$AN$14,0))</f>
        <v>#N/A</v>
      </c>
      <c r="Q20" s="92" t="e">
        <f>INDEX('05'!$U$4:$U$14,MATCH(D20,'05'!$C$4:$C$27,0))</f>
        <v>#N/A</v>
      </c>
      <c r="R20" s="92" t="e">
        <f>INDEX('05'!$V$4:$V$14,MATCH(D20,'05'!$AN$4:$AN$14,0))</f>
        <v>#N/A</v>
      </c>
      <c r="S20" s="92" t="e">
        <f>INDEX('06'!$U$4:$U$14,MATCH(D20,'06'!$C$4:$C$27,0))</f>
        <v>#N/A</v>
      </c>
      <c r="T20" s="92" t="e">
        <f>INDEX('06'!$V$4:$V$14,MATCH(D20,'06'!$AN$4:$AN$14,0))</f>
        <v>#N/A</v>
      </c>
      <c r="U20" s="92" t="e">
        <f>INDEX('07'!$U$4:$U$14,MATCH(D20,'07'!$C$4:$C$27,0))</f>
        <v>#N/A</v>
      </c>
      <c r="V20" s="92" t="e">
        <f>INDEX('07'!$V$4:$V$14,MATCH(D20,'07'!$AN$4:$AN$14,0))</f>
        <v>#N/A</v>
      </c>
      <c r="W20" s="92" t="e">
        <f>INDEX('08'!$U$4:$U$14,MATCH(D20,'08'!$C$4:$C$27,0))</f>
        <v>#N/A</v>
      </c>
      <c r="X20" s="92" t="e">
        <f>INDEX('08'!$V$4:$V$14,MATCH(D20,'08'!$AN$4:$AN$14,0))</f>
        <v>#N/A</v>
      </c>
      <c r="Y20" s="92" t="e">
        <f>INDEX('09'!$U$4:$U$14,MATCH(D20,'09'!$C$4:$C$27,0))</f>
        <v>#N/A</v>
      </c>
      <c r="Z20" s="92" t="e">
        <f>INDEX('09'!$V$4:$V$14,MATCH(D20,'09'!$AN$4:$AN$14,0))</f>
        <v>#N/A</v>
      </c>
      <c r="AA20" s="92" t="e">
        <f>INDEX('10'!$U$4:$U$14,MATCH(D20,'10'!$C$4:$C$27,0))</f>
        <v>#N/A</v>
      </c>
      <c r="AB20" s="92" t="e">
        <f>INDEX('10'!$V$4:$V$14,MATCH(D20,'10'!$AN$4:$AN$14,0))</f>
        <v>#N/A</v>
      </c>
      <c r="AC20" s="92" t="e">
        <f>INDEX('11'!$U$4:$U$14,MATCH(D20,'11'!$C$4:$C$27,0))</f>
        <v>#N/A</v>
      </c>
      <c r="AD20" s="92" t="e">
        <f>INDEX('11'!$V$4:$V$14,MATCH(D20,'11'!$AN$4:$AN$14,0))</f>
        <v>#N/A</v>
      </c>
      <c r="AE20" s="92" t="e">
        <f>INDEX('12'!$U$4:$U$14,MATCH(D20,'12'!$C$4:$C$27,0))</f>
        <v>#N/A</v>
      </c>
      <c r="AF20" s="92" t="e">
        <f>INDEX('12'!$V$4:$V$14,MATCH(D20,'12'!$AN$4:$AN$14,0))</f>
        <v>#N/A</v>
      </c>
      <c r="AG20" s="92" t="e">
        <f>INDEX('13'!$U$4:$U$14,MATCH(D20,'13'!$C$4:$C$27,0))</f>
        <v>#N/A</v>
      </c>
      <c r="AH20" s="92" t="e">
        <f>INDEX('13'!$V$4:$V$14,MATCH(D20,'13'!$AN$4:$AN$14,0))</f>
        <v>#N/A</v>
      </c>
      <c r="AI20" s="92" t="e">
        <f>INDEX('14'!$U$4:$U$14,MATCH(D20,'14'!$C$4:$C$27,0))</f>
        <v>#N/A</v>
      </c>
      <c r="AJ20" s="92" t="e">
        <f>INDEX('14'!$V$4:$V$14,MATCH(D20,'14'!$AN$4:$AN$14,0))</f>
        <v>#N/A</v>
      </c>
      <c r="AK20" s="92" t="e">
        <f>INDEX('15'!$U$4:$U$14,MATCH(D20,'15'!$C$4:$C$27,0))</f>
        <v>#N/A</v>
      </c>
      <c r="AL20" s="92" t="e">
        <f>INDEX('15'!$V$4:$V$14,MATCH(D20,'15'!$AN$4:$AN$14,0))</f>
        <v>#N/A</v>
      </c>
      <c r="AM20" s="92" t="e">
        <f>INDEX('16'!$U$4:$U$14,MATCH(D20,'16'!$C$4:$C$27,0))</f>
        <v>#N/A</v>
      </c>
      <c r="AN20" s="92" t="e">
        <f>INDEX('16'!$V$4:$V$14,MATCH(D20,'16'!$AN$4:$AN$14,0))</f>
        <v>#N/A</v>
      </c>
    </row>
    <row r="21" spans="4:40" ht="15">
      <c r="D21" s="90" t="s">
        <v>37</v>
      </c>
      <c r="E21" s="90" t="s">
        <v>45</v>
      </c>
      <c r="F21" s="91">
        <f t="shared" si="0"/>
        <v>0</v>
      </c>
      <c r="I21" s="92" t="e">
        <f>INDEX('01'!$U$4:$U$14,MATCH(D21,'01'!$C$4:$C$27,0))</f>
        <v>#N/A</v>
      </c>
      <c r="J21" s="92" t="e">
        <f>INDEX('01'!$V$4:$V$14,MATCH(D21,'01'!$AN$4:$AN$14,0))</f>
        <v>#N/A</v>
      </c>
      <c r="K21" s="92" t="e">
        <f>INDEX('02'!$U$4:$U$14,MATCH(D21,'02'!$C$4:$C$27,0))</f>
        <v>#N/A</v>
      </c>
      <c r="L21" s="92" t="e">
        <f>INDEX('02'!$V$4:$V$14,MATCH(D21,'02'!$AN$4:$AN$14,0))</f>
        <v>#N/A</v>
      </c>
      <c r="M21" s="92" t="e">
        <f>INDEX('03'!$U$4:$U$14,MATCH(D21,'03'!$C$4:$C$27,0))</f>
        <v>#N/A</v>
      </c>
      <c r="N21" s="92" t="e">
        <f>INDEX('03'!$V$4:$V$14,MATCH(D21,'03'!$AN$4:$AN$14,0))</f>
        <v>#N/A</v>
      </c>
      <c r="O21" s="92" t="e">
        <f>INDEX('04'!$U$4:$U$14,MATCH(D21,'04'!$C$4:$C$27,0))</f>
        <v>#N/A</v>
      </c>
      <c r="P21" s="92" t="e">
        <f>INDEX('04'!$V$4:$V$14,MATCH(D21,'04'!$AN$4:$AN$14,0))</f>
        <v>#N/A</v>
      </c>
      <c r="Q21" s="92" t="e">
        <f>INDEX('05'!$U$4:$U$14,MATCH(D21,'05'!$C$4:$C$27,0))</f>
        <v>#N/A</v>
      </c>
      <c r="R21" s="92" t="e">
        <f>INDEX('05'!$V$4:$V$14,MATCH(D21,'05'!$AN$4:$AN$14,0))</f>
        <v>#N/A</v>
      </c>
      <c r="S21" s="92" t="e">
        <f>INDEX('06'!$U$4:$U$14,MATCH(D21,'06'!$C$4:$C$27,0))</f>
        <v>#N/A</v>
      </c>
      <c r="T21" s="92" t="e">
        <f>INDEX('06'!$V$4:$V$14,MATCH(D21,'06'!$AN$4:$AN$14,0))</f>
        <v>#N/A</v>
      </c>
      <c r="U21" s="92" t="e">
        <f>INDEX('07'!$U$4:$U$14,MATCH(D21,'07'!$C$4:$C$27,0))</f>
        <v>#N/A</v>
      </c>
      <c r="V21" s="92" t="e">
        <f>INDEX('07'!$V$4:$V$14,MATCH(D21,'07'!$AN$4:$AN$14,0))</f>
        <v>#N/A</v>
      </c>
      <c r="W21" s="92" t="e">
        <f>INDEX('08'!$U$4:$U$14,MATCH(D21,'08'!$C$4:$C$27,0))</f>
        <v>#N/A</v>
      </c>
      <c r="X21" s="92" t="e">
        <f>INDEX('08'!$V$4:$V$14,MATCH(D21,'08'!$AN$4:$AN$14,0))</f>
        <v>#N/A</v>
      </c>
      <c r="Y21" s="92" t="e">
        <f>INDEX('09'!$U$4:$U$14,MATCH(D21,'09'!$C$4:$C$27,0))</f>
        <v>#N/A</v>
      </c>
      <c r="Z21" s="92" t="e">
        <f>INDEX('09'!$V$4:$V$14,MATCH(D21,'09'!$AN$4:$AN$14,0))</f>
        <v>#N/A</v>
      </c>
      <c r="AA21" s="92" t="e">
        <f>INDEX('10'!$U$4:$U$14,MATCH(D21,'10'!$C$4:$C$27,0))</f>
        <v>#N/A</v>
      </c>
      <c r="AB21" s="92" t="e">
        <f>INDEX('10'!$V$4:$V$14,MATCH(D21,'10'!$AN$4:$AN$14,0))</f>
        <v>#N/A</v>
      </c>
      <c r="AC21" s="92" t="e">
        <f>INDEX('11'!$U$4:$U$14,MATCH(D21,'11'!$C$4:$C$27,0))</f>
        <v>#N/A</v>
      </c>
      <c r="AD21" s="92" t="e">
        <f>INDEX('11'!$V$4:$V$14,MATCH(D21,'11'!$AN$4:$AN$14,0))</f>
        <v>#N/A</v>
      </c>
      <c r="AE21" s="92" t="e">
        <f>INDEX('12'!$U$4:$U$14,MATCH(D21,'12'!$C$4:$C$27,0))</f>
        <v>#N/A</v>
      </c>
      <c r="AF21" s="92" t="e">
        <f>INDEX('12'!$V$4:$V$14,MATCH(D21,'12'!$AN$4:$AN$14,0))</f>
        <v>#N/A</v>
      </c>
      <c r="AG21" s="92" t="e">
        <f>INDEX('13'!$U$4:$U$14,MATCH(D21,'13'!$C$4:$C$27,0))</f>
        <v>#N/A</v>
      </c>
      <c r="AH21" s="92" t="e">
        <f>INDEX('13'!$V$4:$V$14,MATCH(D21,'13'!$AN$4:$AN$14,0))</f>
        <v>#N/A</v>
      </c>
      <c r="AI21" s="92" t="e">
        <f>INDEX('14'!$U$4:$U$14,MATCH(D21,'14'!$C$4:$C$27,0))</f>
        <v>#N/A</v>
      </c>
      <c r="AJ21" s="92" t="e">
        <f>INDEX('14'!$V$4:$V$14,MATCH(D21,'14'!$AN$4:$AN$14,0))</f>
        <v>#N/A</v>
      </c>
      <c r="AK21" s="92" t="e">
        <f>INDEX('15'!$U$4:$U$14,MATCH(D21,'15'!$C$4:$C$27,0))</f>
        <v>#N/A</v>
      </c>
      <c r="AL21" s="92" t="e">
        <f>INDEX('15'!$V$4:$V$14,MATCH(D21,'15'!$AN$4:$AN$14,0))</f>
        <v>#N/A</v>
      </c>
      <c r="AM21" s="92" t="e">
        <f>INDEX('16'!$U$4:$U$14,MATCH(D21,'16'!$C$4:$C$27,0))</f>
        <v>#N/A</v>
      </c>
      <c r="AN21" s="92" t="e">
        <f>INDEX('16'!$V$4:$V$14,MATCH(D21,'16'!$AN$4:$AN$14,0))</f>
        <v>#N/A</v>
      </c>
    </row>
    <row r="22" spans="4:40" ht="15">
      <c r="D22" s="90" t="s">
        <v>38</v>
      </c>
      <c r="E22" s="90" t="s">
        <v>45</v>
      </c>
      <c r="F22" s="91">
        <f t="shared" si="0"/>
        <v>0</v>
      </c>
      <c r="I22" s="92" t="e">
        <f>INDEX('01'!$U$4:$U$14,MATCH(D22,'01'!$C$4:$C$27,0))</f>
        <v>#N/A</v>
      </c>
      <c r="J22" s="92" t="e">
        <f>INDEX('01'!$V$4:$V$14,MATCH(D22,'01'!$AN$4:$AN$14,0))</f>
        <v>#N/A</v>
      </c>
      <c r="K22" s="92" t="e">
        <f>INDEX('02'!$U$4:$U$14,MATCH(D22,'02'!$C$4:$C$27,0))</f>
        <v>#N/A</v>
      </c>
      <c r="L22" s="92" t="e">
        <f>INDEX('02'!$V$4:$V$14,MATCH(D22,'02'!$AN$4:$AN$14,0))</f>
        <v>#N/A</v>
      </c>
      <c r="M22" s="92" t="e">
        <f>INDEX('03'!$U$4:$U$14,MATCH(D22,'03'!$C$4:$C$27,0))</f>
        <v>#N/A</v>
      </c>
      <c r="N22" s="92" t="e">
        <f>INDEX('03'!$V$4:$V$14,MATCH(D22,'03'!$AN$4:$AN$14,0))</f>
        <v>#N/A</v>
      </c>
      <c r="O22" s="92" t="e">
        <f>INDEX('04'!$U$4:$U$14,MATCH(D22,'04'!$C$4:$C$27,0))</f>
        <v>#N/A</v>
      </c>
      <c r="P22" s="92" t="e">
        <f>INDEX('04'!$V$4:$V$14,MATCH(D22,'04'!$AN$4:$AN$14,0))</f>
        <v>#N/A</v>
      </c>
      <c r="Q22" s="92" t="e">
        <f>INDEX('05'!$U$4:$U$14,MATCH(D22,'05'!$C$4:$C$27,0))</f>
        <v>#N/A</v>
      </c>
      <c r="R22" s="92" t="e">
        <f>INDEX('05'!$V$4:$V$14,MATCH(D22,'05'!$AN$4:$AN$14,0))</f>
        <v>#N/A</v>
      </c>
      <c r="S22" s="92" t="e">
        <f>INDEX('06'!$U$4:$U$14,MATCH(D22,'06'!$C$4:$C$27,0))</f>
        <v>#N/A</v>
      </c>
      <c r="T22" s="92" t="e">
        <f>INDEX('06'!$V$4:$V$14,MATCH(D22,'06'!$AN$4:$AN$14,0))</f>
        <v>#N/A</v>
      </c>
      <c r="U22" s="92" t="e">
        <f>INDEX('07'!$U$4:$U$14,MATCH(D22,'07'!$C$4:$C$27,0))</f>
        <v>#N/A</v>
      </c>
      <c r="V22" s="92" t="e">
        <f>INDEX('07'!$V$4:$V$14,MATCH(D22,'07'!$AN$4:$AN$14,0))</f>
        <v>#N/A</v>
      </c>
      <c r="W22" s="92" t="e">
        <f>INDEX('08'!$U$4:$U$14,MATCH(D22,'08'!$C$4:$C$27,0))</f>
        <v>#N/A</v>
      </c>
      <c r="X22" s="92" t="e">
        <f>INDEX('08'!$V$4:$V$14,MATCH(D22,'08'!$AN$4:$AN$14,0))</f>
        <v>#N/A</v>
      </c>
      <c r="Y22" s="92" t="e">
        <f>INDEX('09'!$U$4:$U$14,MATCH(D22,'09'!$C$4:$C$27,0))</f>
        <v>#N/A</v>
      </c>
      <c r="Z22" s="92" t="e">
        <f>INDEX('09'!$V$4:$V$14,MATCH(D22,'09'!$AN$4:$AN$14,0))</f>
        <v>#N/A</v>
      </c>
      <c r="AA22" s="92" t="e">
        <f>INDEX('10'!$U$4:$U$14,MATCH(D22,'10'!$C$4:$C$27,0))</f>
        <v>#N/A</v>
      </c>
      <c r="AB22" s="92" t="e">
        <f>INDEX('10'!$V$4:$V$14,MATCH(D22,'10'!$AN$4:$AN$14,0))</f>
        <v>#N/A</v>
      </c>
      <c r="AC22" s="92" t="e">
        <f>INDEX('11'!$U$4:$U$14,MATCH(D22,'11'!$C$4:$C$27,0))</f>
        <v>#N/A</v>
      </c>
      <c r="AD22" s="92" t="e">
        <f>INDEX('11'!$V$4:$V$14,MATCH(D22,'11'!$AN$4:$AN$14,0))</f>
        <v>#N/A</v>
      </c>
      <c r="AE22" s="92" t="e">
        <f>INDEX('12'!$U$4:$U$14,MATCH(D22,'12'!$C$4:$C$27,0))</f>
        <v>#N/A</v>
      </c>
      <c r="AF22" s="92" t="e">
        <f>INDEX('12'!$V$4:$V$14,MATCH(D22,'12'!$AN$4:$AN$14,0))</f>
        <v>#N/A</v>
      </c>
      <c r="AG22" s="92" t="e">
        <f>INDEX('13'!$U$4:$U$14,MATCH(D22,'13'!$C$4:$C$27,0))</f>
        <v>#N/A</v>
      </c>
      <c r="AH22" s="92" t="e">
        <f>INDEX('13'!$V$4:$V$14,MATCH(D22,'13'!$AN$4:$AN$14,0))</f>
        <v>#N/A</v>
      </c>
      <c r="AI22" s="92" t="e">
        <f>INDEX('14'!$U$4:$U$14,MATCH(D22,'14'!$C$4:$C$27,0))</f>
        <v>#N/A</v>
      </c>
      <c r="AJ22" s="92" t="e">
        <f>INDEX('14'!$V$4:$V$14,MATCH(D22,'14'!$AN$4:$AN$14,0))</f>
        <v>#N/A</v>
      </c>
      <c r="AK22" s="92" t="e">
        <f>INDEX('15'!$U$4:$U$14,MATCH(D22,'15'!$C$4:$C$27,0))</f>
        <v>#N/A</v>
      </c>
      <c r="AL22" s="92" t="e">
        <f>INDEX('15'!$V$4:$V$14,MATCH(D22,'15'!$AN$4:$AN$14,0))</f>
        <v>#N/A</v>
      </c>
      <c r="AM22" s="92" t="e">
        <f>INDEX('16'!$U$4:$U$14,MATCH(D22,'16'!$C$4:$C$27,0))</f>
        <v>#N/A</v>
      </c>
      <c r="AN22" s="92" t="e">
        <f>INDEX('16'!$V$4:$V$14,MATCH(D22,'16'!$AN$4:$AN$14,0))</f>
        <v>#N/A</v>
      </c>
    </row>
    <row r="23" spans="4:40" ht="15">
      <c r="D23" s="90" t="s">
        <v>39</v>
      </c>
      <c r="E23" s="90" t="s">
        <v>45</v>
      </c>
      <c r="F23" s="91">
        <f t="shared" si="0"/>
        <v>0</v>
      </c>
      <c r="I23" s="92" t="e">
        <f>INDEX('01'!$U$4:$U$14,MATCH(D23,'01'!$C$4:$C$27,0))</f>
        <v>#N/A</v>
      </c>
      <c r="J23" s="92" t="e">
        <f>INDEX('01'!$V$4:$V$14,MATCH(D23,'01'!$AN$4:$AN$14,0))</f>
        <v>#N/A</v>
      </c>
      <c r="K23" s="92" t="e">
        <f>INDEX('02'!$U$4:$U$14,MATCH(D23,'02'!$C$4:$C$27,0))</f>
        <v>#N/A</v>
      </c>
      <c r="L23" s="92" t="e">
        <f>INDEX('02'!$V$4:$V$14,MATCH(D23,'02'!$AN$4:$AN$14,0))</f>
        <v>#N/A</v>
      </c>
      <c r="M23" s="92" t="e">
        <f>INDEX('03'!$U$4:$U$14,MATCH(D23,'03'!$C$4:$C$27,0))</f>
        <v>#N/A</v>
      </c>
      <c r="N23" s="92" t="e">
        <f>INDEX('03'!$V$4:$V$14,MATCH(D23,'03'!$AN$4:$AN$14,0))</f>
        <v>#N/A</v>
      </c>
      <c r="O23" s="92" t="e">
        <f>INDEX('04'!$U$4:$U$14,MATCH(D23,'04'!$C$4:$C$27,0))</f>
        <v>#N/A</v>
      </c>
      <c r="P23" s="92" t="e">
        <f>INDEX('04'!$V$4:$V$14,MATCH(D23,'04'!$AN$4:$AN$14,0))</f>
        <v>#N/A</v>
      </c>
      <c r="Q23" s="92" t="e">
        <f>INDEX('05'!$U$4:$U$14,MATCH(D23,'05'!$C$4:$C$27,0))</f>
        <v>#N/A</v>
      </c>
      <c r="R23" s="92" t="e">
        <f>INDEX('05'!$V$4:$V$14,MATCH(D23,'05'!$AN$4:$AN$14,0))</f>
        <v>#N/A</v>
      </c>
      <c r="S23" s="92" t="e">
        <f>INDEX('06'!$U$4:$U$14,MATCH(D23,'06'!$C$4:$C$27,0))</f>
        <v>#N/A</v>
      </c>
      <c r="T23" s="92" t="e">
        <f>INDEX('06'!$V$4:$V$14,MATCH(D23,'06'!$AN$4:$AN$14,0))</f>
        <v>#N/A</v>
      </c>
      <c r="U23" s="92" t="e">
        <f>INDEX('07'!$U$4:$U$14,MATCH(D23,'07'!$C$4:$C$27,0))</f>
        <v>#N/A</v>
      </c>
      <c r="V23" s="92" t="e">
        <f>INDEX('07'!$V$4:$V$14,MATCH(D23,'07'!$AN$4:$AN$14,0))</f>
        <v>#N/A</v>
      </c>
      <c r="W23" s="92" t="e">
        <f>INDEX('08'!$U$4:$U$14,MATCH(D23,'08'!$C$4:$C$27,0))</f>
        <v>#N/A</v>
      </c>
      <c r="X23" s="92" t="e">
        <f>INDEX('08'!$V$4:$V$14,MATCH(D23,'08'!$AN$4:$AN$14,0))</f>
        <v>#N/A</v>
      </c>
      <c r="Y23" s="92" t="e">
        <f>INDEX('09'!$U$4:$U$14,MATCH(D23,'09'!$C$4:$C$27,0))</f>
        <v>#N/A</v>
      </c>
      <c r="Z23" s="92" t="e">
        <f>INDEX('09'!$V$4:$V$14,MATCH(D23,'09'!$AN$4:$AN$14,0))</f>
        <v>#N/A</v>
      </c>
      <c r="AA23" s="92" t="e">
        <f>INDEX('10'!$U$4:$U$14,MATCH(D23,'10'!$C$4:$C$27,0))</f>
        <v>#N/A</v>
      </c>
      <c r="AB23" s="92" t="e">
        <f>INDEX('10'!$V$4:$V$14,MATCH(D23,'10'!$AN$4:$AN$14,0))</f>
        <v>#N/A</v>
      </c>
      <c r="AC23" s="92" t="e">
        <f>INDEX('11'!$U$4:$U$14,MATCH(D23,'11'!$C$4:$C$27,0))</f>
        <v>#N/A</v>
      </c>
      <c r="AD23" s="92" t="e">
        <f>INDEX('11'!$V$4:$V$14,MATCH(D23,'11'!$AN$4:$AN$14,0))</f>
        <v>#N/A</v>
      </c>
      <c r="AE23" s="92" t="e">
        <f>INDEX('12'!$U$4:$U$14,MATCH(D23,'12'!$C$4:$C$27,0))</f>
        <v>#N/A</v>
      </c>
      <c r="AF23" s="92" t="e">
        <f>INDEX('12'!$V$4:$V$14,MATCH(D23,'12'!$AN$4:$AN$14,0))</f>
        <v>#N/A</v>
      </c>
      <c r="AG23" s="92" t="e">
        <f>INDEX('13'!$U$4:$U$14,MATCH(D23,'13'!$C$4:$C$27,0))</f>
        <v>#N/A</v>
      </c>
      <c r="AH23" s="92" t="e">
        <f>INDEX('13'!$V$4:$V$14,MATCH(D23,'13'!$AN$4:$AN$14,0))</f>
        <v>#N/A</v>
      </c>
      <c r="AI23" s="92" t="e">
        <f>INDEX('14'!$U$4:$U$14,MATCH(D23,'14'!$C$4:$C$27,0))</f>
        <v>#N/A</v>
      </c>
      <c r="AJ23" s="92" t="e">
        <f>INDEX('14'!$V$4:$V$14,MATCH(D23,'14'!$AN$4:$AN$14,0))</f>
        <v>#N/A</v>
      </c>
      <c r="AK23" s="92" t="e">
        <f>INDEX('15'!$U$4:$U$14,MATCH(D23,'15'!$C$4:$C$27,0))</f>
        <v>#N/A</v>
      </c>
      <c r="AL23" s="92" t="e">
        <f>INDEX('15'!$V$4:$V$14,MATCH(D23,'15'!$AN$4:$AN$14,0))</f>
        <v>#N/A</v>
      </c>
      <c r="AM23" s="92" t="e">
        <f>INDEX('16'!$U$4:$U$14,MATCH(D23,'16'!$C$4:$C$27,0))</f>
        <v>#N/A</v>
      </c>
      <c r="AN23" s="92" t="e">
        <f>INDEX('16'!$V$4:$V$14,MATCH(D23,'16'!$AN$4:$AN$14,0))</f>
        <v>#N/A</v>
      </c>
    </row>
    <row r="24" spans="4:40" ht="15">
      <c r="D24" s="90" t="s">
        <v>40</v>
      </c>
      <c r="E24" s="90" t="s">
        <v>45</v>
      </c>
      <c r="F24" s="91">
        <f t="shared" si="0"/>
        <v>0</v>
      </c>
      <c r="I24" s="92" t="e">
        <f>INDEX('01'!$U$4:$U$14,MATCH(D24,'01'!$C$4:$C$27,0))</f>
        <v>#N/A</v>
      </c>
      <c r="J24" s="92" t="e">
        <f>INDEX('01'!$V$4:$V$14,MATCH(D24,'01'!$AN$4:$AN$14,0))</f>
        <v>#N/A</v>
      </c>
      <c r="K24" s="92" t="e">
        <f>INDEX('02'!$U$4:$U$14,MATCH(D24,'02'!$C$4:$C$27,0))</f>
        <v>#N/A</v>
      </c>
      <c r="L24" s="92" t="e">
        <f>INDEX('02'!$V$4:$V$14,MATCH(D24,'02'!$AN$4:$AN$14,0))</f>
        <v>#N/A</v>
      </c>
      <c r="M24" s="92" t="e">
        <f>INDEX('03'!$U$4:$U$14,MATCH(D24,'03'!$C$4:$C$27,0))</f>
        <v>#N/A</v>
      </c>
      <c r="N24" s="92" t="e">
        <f>INDEX('03'!$V$4:$V$14,MATCH(D24,'03'!$AN$4:$AN$14,0))</f>
        <v>#N/A</v>
      </c>
      <c r="O24" s="92" t="e">
        <f>INDEX('04'!$U$4:$U$14,MATCH(D24,'04'!$C$4:$C$27,0))</f>
        <v>#N/A</v>
      </c>
      <c r="P24" s="92" t="e">
        <f>INDEX('04'!$V$4:$V$14,MATCH(D24,'04'!$AN$4:$AN$14,0))</f>
        <v>#N/A</v>
      </c>
      <c r="Q24" s="92" t="e">
        <f>INDEX('05'!$U$4:$U$14,MATCH(D24,'05'!$C$4:$C$27,0))</f>
        <v>#N/A</v>
      </c>
      <c r="R24" s="92" t="e">
        <f>INDEX('05'!$V$4:$V$14,MATCH(D24,'05'!$AN$4:$AN$14,0))</f>
        <v>#N/A</v>
      </c>
      <c r="S24" s="92" t="e">
        <f>INDEX('06'!$U$4:$U$14,MATCH(D24,'06'!$C$4:$C$27,0))</f>
        <v>#N/A</v>
      </c>
      <c r="T24" s="92" t="e">
        <f>INDEX('06'!$V$4:$V$14,MATCH(D24,'06'!$AN$4:$AN$14,0))</f>
        <v>#N/A</v>
      </c>
      <c r="U24" s="92" t="e">
        <f>INDEX('07'!$U$4:$U$14,MATCH(D24,'07'!$C$4:$C$27,0))</f>
        <v>#N/A</v>
      </c>
      <c r="V24" s="92" t="e">
        <f>INDEX('07'!$V$4:$V$14,MATCH(D24,'07'!$AN$4:$AN$14,0))</f>
        <v>#N/A</v>
      </c>
      <c r="W24" s="92" t="e">
        <f>INDEX('08'!$U$4:$U$14,MATCH(D24,'08'!$C$4:$C$27,0))</f>
        <v>#N/A</v>
      </c>
      <c r="X24" s="92" t="e">
        <f>INDEX('08'!$V$4:$V$14,MATCH(D24,'08'!$AN$4:$AN$14,0))</f>
        <v>#N/A</v>
      </c>
      <c r="Y24" s="92" t="e">
        <f>INDEX('09'!$U$4:$U$14,MATCH(D24,'09'!$C$4:$C$27,0))</f>
        <v>#N/A</v>
      </c>
      <c r="Z24" s="92" t="e">
        <f>INDEX('09'!$V$4:$V$14,MATCH(D24,'09'!$AN$4:$AN$14,0))</f>
        <v>#N/A</v>
      </c>
      <c r="AA24" s="92" t="e">
        <f>INDEX('10'!$U$4:$U$14,MATCH(D24,'10'!$C$4:$C$27,0))</f>
        <v>#N/A</v>
      </c>
      <c r="AB24" s="92" t="e">
        <f>INDEX('10'!$V$4:$V$14,MATCH(D24,'10'!$AN$4:$AN$14,0))</f>
        <v>#N/A</v>
      </c>
      <c r="AC24" s="92" t="e">
        <f>INDEX('11'!$U$4:$U$14,MATCH(D24,'11'!$C$4:$C$27,0))</f>
        <v>#N/A</v>
      </c>
      <c r="AD24" s="92" t="e">
        <f>INDEX('11'!$V$4:$V$14,MATCH(D24,'11'!$AN$4:$AN$14,0))</f>
        <v>#N/A</v>
      </c>
      <c r="AE24" s="92" t="e">
        <f>INDEX('12'!$U$4:$U$14,MATCH(D24,'12'!$C$4:$C$27,0))</f>
        <v>#N/A</v>
      </c>
      <c r="AF24" s="92" t="e">
        <f>INDEX('12'!$V$4:$V$14,MATCH(D24,'12'!$AN$4:$AN$14,0))</f>
        <v>#N/A</v>
      </c>
      <c r="AG24" s="92" t="e">
        <f>INDEX('13'!$U$4:$U$14,MATCH(D24,'13'!$C$4:$C$27,0))</f>
        <v>#N/A</v>
      </c>
      <c r="AH24" s="92" t="e">
        <f>INDEX('13'!$V$4:$V$14,MATCH(D24,'13'!$AN$4:$AN$14,0))</f>
        <v>#N/A</v>
      </c>
      <c r="AI24" s="92" t="e">
        <f>INDEX('14'!$U$4:$U$14,MATCH(D24,'14'!$C$4:$C$27,0))</f>
        <v>#N/A</v>
      </c>
      <c r="AJ24" s="92" t="e">
        <f>INDEX('14'!$V$4:$V$14,MATCH(D24,'14'!$AN$4:$AN$14,0))</f>
        <v>#N/A</v>
      </c>
      <c r="AK24" s="92" t="e">
        <f>INDEX('15'!$U$4:$U$14,MATCH(D24,'15'!$C$4:$C$27,0))</f>
        <v>#N/A</v>
      </c>
      <c r="AL24" s="92" t="e">
        <f>INDEX('15'!$V$4:$V$14,MATCH(D24,'15'!$AN$4:$AN$14,0))</f>
        <v>#N/A</v>
      </c>
      <c r="AM24" s="92" t="e">
        <f>INDEX('16'!$U$4:$U$14,MATCH(D24,'16'!$C$4:$C$27,0))</f>
        <v>#N/A</v>
      </c>
      <c r="AN24" s="92" t="e">
        <f>INDEX('16'!$V$4:$V$14,MATCH(D24,'16'!$AN$4:$AN$14,0))</f>
        <v>#N/A</v>
      </c>
    </row>
    <row r="25" spans="4:40" ht="15">
      <c r="D25" s="90" t="s">
        <v>41</v>
      </c>
      <c r="E25" s="90" t="s">
        <v>45</v>
      </c>
      <c r="F25" s="91">
        <f t="shared" si="0"/>
        <v>0</v>
      </c>
      <c r="I25" s="92" t="e">
        <f>INDEX('01'!$U$4:$U$14,MATCH(D25,'01'!$C$4:$C$27,0))</f>
        <v>#N/A</v>
      </c>
      <c r="J25" s="92" t="e">
        <f>INDEX('01'!$V$4:$V$14,MATCH(D25,'01'!$AN$4:$AN$14,0))</f>
        <v>#N/A</v>
      </c>
      <c r="K25" s="92" t="e">
        <f>INDEX('02'!$U$4:$U$14,MATCH(D25,'02'!$C$4:$C$27,0))</f>
        <v>#N/A</v>
      </c>
      <c r="L25" s="92" t="e">
        <f>INDEX('02'!$V$4:$V$14,MATCH(D25,'02'!$AN$4:$AN$14,0))</f>
        <v>#N/A</v>
      </c>
      <c r="M25" s="92" t="e">
        <f>INDEX('03'!$U$4:$U$14,MATCH(D25,'03'!$C$4:$C$27,0))</f>
        <v>#N/A</v>
      </c>
      <c r="N25" s="92" t="e">
        <f>INDEX('03'!$V$4:$V$14,MATCH(D25,'03'!$AN$4:$AN$14,0))</f>
        <v>#N/A</v>
      </c>
      <c r="O25" s="92" t="e">
        <f>INDEX('04'!$U$4:$U$14,MATCH(D25,'04'!$C$4:$C$27,0))</f>
        <v>#N/A</v>
      </c>
      <c r="P25" s="92" t="e">
        <f>INDEX('04'!$V$4:$V$14,MATCH(D25,'04'!$AN$4:$AN$14,0))</f>
        <v>#N/A</v>
      </c>
      <c r="Q25" s="92" t="e">
        <f>INDEX('05'!$U$4:$U$14,MATCH(D25,'05'!$C$4:$C$27,0))</f>
        <v>#N/A</v>
      </c>
      <c r="R25" s="92" t="e">
        <f>INDEX('05'!$V$4:$V$14,MATCH(D25,'05'!$AN$4:$AN$14,0))</f>
        <v>#N/A</v>
      </c>
      <c r="S25" s="92" t="e">
        <f>INDEX('06'!$U$4:$U$14,MATCH(D25,'06'!$C$4:$C$27,0))</f>
        <v>#N/A</v>
      </c>
      <c r="T25" s="92" t="e">
        <f>INDEX('06'!$V$4:$V$14,MATCH(D25,'06'!$AN$4:$AN$14,0))</f>
        <v>#N/A</v>
      </c>
      <c r="U25" s="92" t="e">
        <f>INDEX('07'!$U$4:$U$14,MATCH(D25,'07'!$C$4:$C$27,0))</f>
        <v>#N/A</v>
      </c>
      <c r="V25" s="92" t="e">
        <f>INDEX('07'!$V$4:$V$14,MATCH(D25,'07'!$AN$4:$AN$14,0))</f>
        <v>#N/A</v>
      </c>
      <c r="W25" s="92" t="e">
        <f>INDEX('08'!$U$4:$U$14,MATCH(D25,'08'!$C$4:$C$27,0))</f>
        <v>#N/A</v>
      </c>
      <c r="X25" s="92" t="e">
        <f>INDEX('08'!$V$4:$V$14,MATCH(D25,'08'!$AN$4:$AN$14,0))</f>
        <v>#N/A</v>
      </c>
      <c r="Y25" s="92" t="e">
        <f>INDEX('09'!$U$4:$U$14,MATCH(D25,'09'!$C$4:$C$27,0))</f>
        <v>#N/A</v>
      </c>
      <c r="Z25" s="92" t="e">
        <f>INDEX('09'!$V$4:$V$14,MATCH(D25,'09'!$AN$4:$AN$14,0))</f>
        <v>#N/A</v>
      </c>
      <c r="AA25" s="92" t="e">
        <f>INDEX('10'!$U$4:$U$14,MATCH(D25,'10'!$C$4:$C$27,0))</f>
        <v>#N/A</v>
      </c>
      <c r="AB25" s="92" t="e">
        <f>INDEX('10'!$V$4:$V$14,MATCH(D25,'10'!$AN$4:$AN$14,0))</f>
        <v>#N/A</v>
      </c>
      <c r="AC25" s="92" t="e">
        <f>INDEX('11'!$U$4:$U$14,MATCH(D25,'11'!$C$4:$C$27,0))</f>
        <v>#N/A</v>
      </c>
      <c r="AD25" s="92" t="e">
        <f>INDEX('11'!$V$4:$V$14,MATCH(D25,'11'!$AN$4:$AN$14,0))</f>
        <v>#N/A</v>
      </c>
      <c r="AE25" s="92" t="e">
        <f>INDEX('12'!$U$4:$U$14,MATCH(D25,'12'!$C$4:$C$27,0))</f>
        <v>#N/A</v>
      </c>
      <c r="AF25" s="92" t="e">
        <f>INDEX('12'!$V$4:$V$14,MATCH(D25,'12'!$AN$4:$AN$14,0))</f>
        <v>#N/A</v>
      </c>
      <c r="AG25" s="92" t="e">
        <f>INDEX('13'!$U$4:$U$14,MATCH(D25,'13'!$C$4:$C$27,0))</f>
        <v>#N/A</v>
      </c>
      <c r="AH25" s="92" t="e">
        <f>INDEX('13'!$V$4:$V$14,MATCH(D25,'13'!$AN$4:$AN$14,0))</f>
        <v>#N/A</v>
      </c>
      <c r="AI25" s="92" t="e">
        <f>INDEX('14'!$U$4:$U$14,MATCH(D25,'14'!$C$4:$C$27,0))</f>
        <v>#N/A</v>
      </c>
      <c r="AJ25" s="92" t="e">
        <f>INDEX('14'!$V$4:$V$14,MATCH(D25,'14'!$AN$4:$AN$14,0))</f>
        <v>#N/A</v>
      </c>
      <c r="AK25" s="92" t="e">
        <f>INDEX('15'!$U$4:$U$14,MATCH(D25,'15'!$C$4:$C$27,0))</f>
        <v>#N/A</v>
      </c>
      <c r="AL25" s="92" t="e">
        <f>INDEX('15'!$V$4:$V$14,MATCH(D25,'15'!$AN$4:$AN$14,0))</f>
        <v>#N/A</v>
      </c>
      <c r="AM25" s="92" t="e">
        <f>INDEX('16'!$U$4:$U$14,MATCH(D25,'16'!$C$4:$C$27,0))</f>
        <v>#N/A</v>
      </c>
      <c r="AN25" s="92" t="e">
        <f>INDEX('16'!$V$4:$V$14,MATCH(D25,'16'!$AN$4:$AN$14,0))</f>
        <v>#N/A</v>
      </c>
    </row>
    <row r="26" spans="4:40" ht="15">
      <c r="D26" s="90" t="s">
        <v>42</v>
      </c>
      <c r="E26" s="90" t="s">
        <v>45</v>
      </c>
      <c r="F26" s="91">
        <f t="shared" si="0"/>
        <v>0</v>
      </c>
      <c r="I26" s="92" t="e">
        <f>INDEX('01'!$U$4:$U$14,MATCH(D26,'01'!$C$4:$C$27,0))</f>
        <v>#N/A</v>
      </c>
      <c r="J26" s="92" t="e">
        <f>INDEX('01'!$V$4:$V$14,MATCH(D26,'01'!$AN$4:$AN$14,0))</f>
        <v>#N/A</v>
      </c>
      <c r="K26" s="92" t="e">
        <f>INDEX('02'!$U$4:$U$14,MATCH(D26,'02'!$C$4:$C$27,0))</f>
        <v>#N/A</v>
      </c>
      <c r="L26" s="92" t="e">
        <f>INDEX('02'!$V$4:$V$14,MATCH(D26,'02'!$AN$4:$AN$14,0))</f>
        <v>#N/A</v>
      </c>
      <c r="M26" s="92" t="e">
        <f>INDEX('03'!$U$4:$U$14,MATCH(D26,'03'!$C$4:$C$27,0))</f>
        <v>#N/A</v>
      </c>
      <c r="N26" s="92" t="e">
        <f>INDEX('03'!$V$4:$V$14,MATCH(D26,'03'!$AN$4:$AN$14,0))</f>
        <v>#N/A</v>
      </c>
      <c r="O26" s="92" t="e">
        <f>INDEX('04'!$U$4:$U$14,MATCH(D26,'04'!$C$4:$C$27,0))</f>
        <v>#N/A</v>
      </c>
      <c r="P26" s="92" t="e">
        <f>INDEX('04'!$V$4:$V$14,MATCH(D26,'04'!$AN$4:$AN$14,0))</f>
        <v>#N/A</v>
      </c>
      <c r="Q26" s="92" t="e">
        <f>INDEX('05'!$U$4:$U$14,MATCH(D26,'05'!$C$4:$C$27,0))</f>
        <v>#N/A</v>
      </c>
      <c r="R26" s="92" t="e">
        <f>INDEX('05'!$V$4:$V$14,MATCH(D26,'05'!$AN$4:$AN$14,0))</f>
        <v>#N/A</v>
      </c>
      <c r="S26" s="92" t="e">
        <f>INDEX('06'!$U$4:$U$14,MATCH(D26,'06'!$C$4:$C$27,0))</f>
        <v>#N/A</v>
      </c>
      <c r="T26" s="92" t="e">
        <f>INDEX('06'!$V$4:$V$14,MATCH(D26,'06'!$AN$4:$AN$14,0))</f>
        <v>#N/A</v>
      </c>
      <c r="U26" s="92" t="e">
        <f>INDEX('07'!$U$4:$U$14,MATCH(D26,'07'!$C$4:$C$27,0))</f>
        <v>#N/A</v>
      </c>
      <c r="V26" s="92" t="e">
        <f>INDEX('07'!$V$4:$V$14,MATCH(D26,'07'!$AN$4:$AN$14,0))</f>
        <v>#N/A</v>
      </c>
      <c r="W26" s="92" t="e">
        <f>INDEX('08'!$U$4:$U$14,MATCH(D26,'08'!$C$4:$C$27,0))</f>
        <v>#N/A</v>
      </c>
      <c r="X26" s="92" t="e">
        <f>INDEX('08'!$V$4:$V$14,MATCH(D26,'08'!$AN$4:$AN$14,0))</f>
        <v>#N/A</v>
      </c>
      <c r="Y26" s="92" t="e">
        <f>INDEX('09'!$U$4:$U$14,MATCH(D26,'09'!$C$4:$C$27,0))</f>
        <v>#N/A</v>
      </c>
      <c r="Z26" s="92" t="e">
        <f>INDEX('09'!$V$4:$V$14,MATCH(D26,'09'!$AN$4:$AN$14,0))</f>
        <v>#N/A</v>
      </c>
      <c r="AA26" s="92" t="e">
        <f>INDEX('10'!$U$4:$U$14,MATCH(D26,'10'!$C$4:$C$27,0))</f>
        <v>#N/A</v>
      </c>
      <c r="AB26" s="92" t="e">
        <f>INDEX('10'!$V$4:$V$14,MATCH(D26,'10'!$AN$4:$AN$14,0))</f>
        <v>#N/A</v>
      </c>
      <c r="AC26" s="92" t="e">
        <f>INDEX('11'!$U$4:$U$14,MATCH(D26,'11'!$C$4:$C$27,0))</f>
        <v>#N/A</v>
      </c>
      <c r="AD26" s="92" t="e">
        <f>INDEX('11'!$V$4:$V$14,MATCH(D26,'11'!$AN$4:$AN$14,0))</f>
        <v>#N/A</v>
      </c>
      <c r="AE26" s="92" t="e">
        <f>INDEX('12'!$U$4:$U$14,MATCH(D26,'12'!$C$4:$C$27,0))</f>
        <v>#N/A</v>
      </c>
      <c r="AF26" s="92" t="e">
        <f>INDEX('12'!$V$4:$V$14,MATCH(D26,'12'!$AN$4:$AN$14,0))</f>
        <v>#N/A</v>
      </c>
      <c r="AG26" s="92" t="e">
        <f>INDEX('13'!$U$4:$U$14,MATCH(D26,'13'!$C$4:$C$27,0))</f>
        <v>#N/A</v>
      </c>
      <c r="AH26" s="92" t="e">
        <f>INDEX('13'!$V$4:$V$14,MATCH(D26,'13'!$AN$4:$AN$14,0))</f>
        <v>#N/A</v>
      </c>
      <c r="AI26" s="92" t="e">
        <f>INDEX('14'!$U$4:$U$14,MATCH(D26,'14'!$C$4:$C$27,0))</f>
        <v>#N/A</v>
      </c>
      <c r="AJ26" s="92" t="e">
        <f>INDEX('14'!$V$4:$V$14,MATCH(D26,'14'!$AN$4:$AN$14,0))</f>
        <v>#N/A</v>
      </c>
      <c r="AK26" s="92" t="e">
        <f>INDEX('15'!$U$4:$U$14,MATCH(D26,'15'!$C$4:$C$27,0))</f>
        <v>#N/A</v>
      </c>
      <c r="AL26" s="92" t="e">
        <f>INDEX('15'!$V$4:$V$14,MATCH(D26,'15'!$AN$4:$AN$14,0))</f>
        <v>#N/A</v>
      </c>
      <c r="AM26" s="92" t="e">
        <f>INDEX('16'!$U$4:$U$14,MATCH(D26,'16'!$C$4:$C$27,0))</f>
        <v>#N/A</v>
      </c>
      <c r="AN26" s="92" t="e">
        <f>INDEX('16'!$V$4:$V$14,MATCH(D26,'16'!$AN$4:$AN$14,0))</f>
        <v>#N/A</v>
      </c>
    </row>
    <row r="27" spans="4:40" ht="15">
      <c r="D27" s="90" t="s">
        <v>43</v>
      </c>
      <c r="E27" s="90" t="s">
        <v>45</v>
      </c>
      <c r="F27" s="91">
        <f t="shared" si="0"/>
        <v>0</v>
      </c>
      <c r="I27" s="92" t="e">
        <f>INDEX('01'!$U$4:$U$14,MATCH(D27,'01'!$C$4:$C$27,0))</f>
        <v>#N/A</v>
      </c>
      <c r="J27" s="92" t="e">
        <f>INDEX('01'!$V$4:$V$14,MATCH(D27,'01'!$AN$4:$AN$14,0))</f>
        <v>#N/A</v>
      </c>
      <c r="K27" s="92" t="e">
        <f>INDEX('02'!$U$4:$U$14,MATCH(D27,'02'!$C$4:$C$27,0))</f>
        <v>#N/A</v>
      </c>
      <c r="L27" s="92" t="e">
        <f>INDEX('02'!$V$4:$V$14,MATCH(D27,'02'!$AN$4:$AN$14,0))</f>
        <v>#N/A</v>
      </c>
      <c r="M27" s="92" t="e">
        <f>INDEX('03'!$U$4:$U$14,MATCH(D27,'03'!$C$4:$C$27,0))</f>
        <v>#N/A</v>
      </c>
      <c r="N27" s="92" t="e">
        <f>INDEX('03'!$V$4:$V$14,MATCH(D27,'03'!$AN$4:$AN$14,0))</f>
        <v>#N/A</v>
      </c>
      <c r="O27" s="92" t="e">
        <f>INDEX('04'!$U$4:$U$14,MATCH(D27,'04'!$C$4:$C$27,0))</f>
        <v>#N/A</v>
      </c>
      <c r="P27" s="92" t="e">
        <f>INDEX('04'!$V$4:$V$14,MATCH(D27,'04'!$AN$4:$AN$14,0))</f>
        <v>#N/A</v>
      </c>
      <c r="Q27" s="92" t="e">
        <f>INDEX('05'!$U$4:$U$14,MATCH(D27,'05'!$C$4:$C$27,0))</f>
        <v>#N/A</v>
      </c>
      <c r="R27" s="92" t="e">
        <f>INDEX('05'!$V$4:$V$14,MATCH(D27,'05'!$AN$4:$AN$14,0))</f>
        <v>#N/A</v>
      </c>
      <c r="S27" s="92" t="e">
        <f>INDEX('06'!$U$4:$U$14,MATCH(D27,'06'!$C$4:$C$27,0))</f>
        <v>#N/A</v>
      </c>
      <c r="T27" s="92" t="e">
        <f>INDEX('06'!$V$4:$V$14,MATCH(D27,'06'!$AN$4:$AN$14,0))</f>
        <v>#N/A</v>
      </c>
      <c r="U27" s="92" t="e">
        <f>INDEX('07'!$U$4:$U$14,MATCH(D27,'07'!$C$4:$C$27,0))</f>
        <v>#N/A</v>
      </c>
      <c r="V27" s="92" t="e">
        <f>INDEX('07'!$V$4:$V$14,MATCH(D27,'07'!$AN$4:$AN$14,0))</f>
        <v>#N/A</v>
      </c>
      <c r="W27" s="92" t="e">
        <f>INDEX('08'!$U$4:$U$14,MATCH(D27,'08'!$C$4:$C$27,0))</f>
        <v>#N/A</v>
      </c>
      <c r="X27" s="92" t="e">
        <f>INDEX('08'!$V$4:$V$14,MATCH(D27,'08'!$AN$4:$AN$14,0))</f>
        <v>#N/A</v>
      </c>
      <c r="Y27" s="92" t="e">
        <f>INDEX('09'!$U$4:$U$14,MATCH(D27,'09'!$C$4:$C$27,0))</f>
        <v>#N/A</v>
      </c>
      <c r="Z27" s="92" t="e">
        <f>INDEX('09'!$V$4:$V$14,MATCH(D27,'09'!$AN$4:$AN$14,0))</f>
        <v>#N/A</v>
      </c>
      <c r="AA27" s="92" t="e">
        <f>INDEX('10'!$U$4:$U$14,MATCH(D27,'10'!$C$4:$C$27,0))</f>
        <v>#N/A</v>
      </c>
      <c r="AB27" s="92" t="e">
        <f>INDEX('10'!$V$4:$V$14,MATCH(D27,'10'!$AN$4:$AN$14,0))</f>
        <v>#N/A</v>
      </c>
      <c r="AC27" s="92" t="e">
        <f>INDEX('11'!$U$4:$U$14,MATCH(D27,'11'!$C$4:$C$27,0))</f>
        <v>#N/A</v>
      </c>
      <c r="AD27" s="92" t="e">
        <f>INDEX('11'!$V$4:$V$14,MATCH(D27,'11'!$AN$4:$AN$14,0))</f>
        <v>#N/A</v>
      </c>
      <c r="AE27" s="92" t="e">
        <f>INDEX('12'!$U$4:$U$14,MATCH(D27,'12'!$C$4:$C$27,0))</f>
        <v>#N/A</v>
      </c>
      <c r="AF27" s="92" t="e">
        <f>INDEX('12'!$V$4:$V$14,MATCH(D27,'12'!$AN$4:$AN$14,0))</f>
        <v>#N/A</v>
      </c>
      <c r="AG27" s="92" t="e">
        <f>INDEX('13'!$U$4:$U$14,MATCH(D27,'13'!$C$4:$C$27,0))</f>
        <v>#N/A</v>
      </c>
      <c r="AH27" s="92" t="e">
        <f>INDEX('13'!$V$4:$V$14,MATCH(D27,'13'!$AN$4:$AN$14,0))</f>
        <v>#N/A</v>
      </c>
      <c r="AI27" s="92" t="e">
        <f>INDEX('14'!$U$4:$U$14,MATCH(D27,'14'!$C$4:$C$27,0))</f>
        <v>#N/A</v>
      </c>
      <c r="AJ27" s="92" t="e">
        <f>INDEX('14'!$V$4:$V$14,MATCH(D27,'14'!$AN$4:$AN$14,0))</f>
        <v>#N/A</v>
      </c>
      <c r="AK27" s="92" t="e">
        <f>INDEX('15'!$U$4:$U$14,MATCH(D27,'15'!$C$4:$C$27,0))</f>
        <v>#N/A</v>
      </c>
      <c r="AL27" s="92" t="e">
        <f>INDEX('15'!$V$4:$V$14,MATCH(D27,'15'!$AN$4:$AN$14,0))</f>
        <v>#N/A</v>
      </c>
      <c r="AM27" s="92" t="e">
        <f>INDEX('16'!$U$4:$U$14,MATCH(D27,'16'!$C$4:$C$27,0))</f>
        <v>#N/A</v>
      </c>
      <c r="AN27" s="92" t="e">
        <f>INDEX('16'!$V$4:$V$14,MATCH(D27,'16'!$AN$4:$AN$14,0))</f>
        <v>#N/A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3:N27"/>
  <sheetViews>
    <sheetView zoomScale="80" zoomScaleNormal="80" zoomScalePageLayoutView="0" workbookViewId="0" topLeftCell="A1">
      <selection activeCell="F4" sqref="F4:F27"/>
    </sheetView>
  </sheetViews>
  <sheetFormatPr defaultColWidth="9.140625" defaultRowHeight="15"/>
  <cols>
    <col min="1" max="2" width="1.421875" style="0" customWidth="1"/>
    <col min="3" max="3" width="4.28125" style="0" customWidth="1"/>
    <col min="4" max="4" width="22.421875" style="0" customWidth="1"/>
    <col min="5" max="5" width="35.7109375" style="0" customWidth="1"/>
    <col min="6" max="6" width="7.140625" style="0" customWidth="1"/>
    <col min="7" max="7" width="1.421875" style="0" customWidth="1"/>
    <col min="9" max="58" width="2.8515625" style="94" customWidth="1"/>
  </cols>
  <sheetData>
    <row r="3" ht="15.75">
      <c r="F3" s="87" t="s">
        <v>46</v>
      </c>
    </row>
    <row r="4" spans="4:14" ht="15">
      <c r="D4" s="90" t="s">
        <v>20</v>
      </c>
      <c r="E4" s="90" t="s">
        <v>44</v>
      </c>
      <c r="I4" s="94" t="e">
        <f>INDEX('01'!$T$4:$T$14,MATCH(D4,'01'!$C$4:$C$27,0))</f>
        <v>#N/A</v>
      </c>
      <c r="J4" s="94" t="e">
        <f>INDEX('01'!$W$4:$W$14,MATCH(D4,'01'!$AN$4:$AN$14,0))</f>
        <v>#N/A</v>
      </c>
      <c r="K4" s="94" t="e">
        <f>INDEX('02'!$T$4:$T$14,MATCH(D4,'02'!$C$4:$C$27,0))</f>
        <v>#N/A</v>
      </c>
      <c r="L4" s="94" t="e">
        <f>INDEX('02'!$W$4:$W$14,MATCH(D4,'02'!$AN$4:$AN$14,0))</f>
        <v>#N/A</v>
      </c>
      <c r="M4" s="94" t="e">
        <f>INDEX('03'!$T$4:$T$14,MATCH(D4,'03'!$C$4:$C$27,0))</f>
        <v>#N/A</v>
      </c>
      <c r="N4" s="94" t="e">
        <f>INDEX('03'!$W$4:$W$14,MATCH(D4,'03'!$AN$4:$AN$14,0))</f>
        <v>#N/A</v>
      </c>
    </row>
    <row r="5" spans="4:5" ht="15">
      <c r="D5" s="90" t="s">
        <v>21</v>
      </c>
      <c r="E5" s="90" t="s">
        <v>44</v>
      </c>
    </row>
    <row r="6" spans="4:5" ht="15">
      <c r="D6" s="90" t="s">
        <v>22</v>
      </c>
      <c r="E6" s="90" t="s">
        <v>44</v>
      </c>
    </row>
    <row r="7" spans="4:5" ht="15">
      <c r="D7" s="90" t="s">
        <v>23</v>
      </c>
      <c r="E7" s="90" t="s">
        <v>44</v>
      </c>
    </row>
    <row r="8" spans="4:5" ht="15">
      <c r="D8" s="90" t="s">
        <v>24</v>
      </c>
      <c r="E8" s="90" t="s">
        <v>44</v>
      </c>
    </row>
    <row r="9" spans="4:5" ht="15">
      <c r="D9" s="90" t="s">
        <v>25</v>
      </c>
      <c r="E9" s="90" t="s">
        <v>44</v>
      </c>
    </row>
    <row r="10" spans="4:5" ht="15">
      <c r="D10" s="90" t="s">
        <v>26</v>
      </c>
      <c r="E10" s="90" t="s">
        <v>44</v>
      </c>
    </row>
    <row r="11" spans="4:5" ht="15">
      <c r="D11" s="90" t="s">
        <v>27</v>
      </c>
      <c r="E11" s="90" t="s">
        <v>44</v>
      </c>
    </row>
    <row r="12" spans="4:5" ht="15">
      <c r="D12" s="90" t="s">
        <v>28</v>
      </c>
      <c r="E12" s="90" t="s">
        <v>44</v>
      </c>
    </row>
    <row r="13" spans="4:5" ht="15">
      <c r="D13" s="90" t="s">
        <v>29</v>
      </c>
      <c r="E13" s="90" t="s">
        <v>44</v>
      </c>
    </row>
    <row r="14" spans="4:5" ht="15">
      <c r="D14" s="90" t="s">
        <v>30</v>
      </c>
      <c r="E14" s="90" t="s">
        <v>44</v>
      </c>
    </row>
    <row r="15" spans="4:5" ht="15">
      <c r="D15" s="90" t="s">
        <v>31</v>
      </c>
      <c r="E15" s="90" t="s">
        <v>44</v>
      </c>
    </row>
    <row r="16" spans="4:5" ht="15">
      <c r="D16" s="90" t="s">
        <v>32</v>
      </c>
      <c r="E16" s="90" t="s">
        <v>45</v>
      </c>
    </row>
    <row r="17" spans="4:5" ht="15">
      <c r="D17" s="90" t="s">
        <v>33</v>
      </c>
      <c r="E17" s="90" t="s">
        <v>45</v>
      </c>
    </row>
    <row r="18" spans="4:5" ht="15">
      <c r="D18" s="90" t="s">
        <v>34</v>
      </c>
      <c r="E18" s="90" t="s">
        <v>45</v>
      </c>
    </row>
    <row r="19" spans="4:5" ht="15">
      <c r="D19" s="90" t="s">
        <v>35</v>
      </c>
      <c r="E19" s="90" t="s">
        <v>45</v>
      </c>
    </row>
    <row r="20" spans="4:5" ht="15">
      <c r="D20" s="90" t="s">
        <v>36</v>
      </c>
      <c r="E20" s="90" t="s">
        <v>45</v>
      </c>
    </row>
    <row r="21" spans="4:5" ht="15">
      <c r="D21" s="90" t="s">
        <v>37</v>
      </c>
      <c r="E21" s="90" t="s">
        <v>45</v>
      </c>
    </row>
    <row r="22" spans="4:5" ht="15">
      <c r="D22" s="90" t="s">
        <v>38</v>
      </c>
      <c r="E22" s="90" t="s">
        <v>45</v>
      </c>
    </row>
    <row r="23" spans="4:5" ht="15">
      <c r="D23" s="90" t="s">
        <v>39</v>
      </c>
      <c r="E23" s="90" t="s">
        <v>45</v>
      </c>
    </row>
    <row r="24" spans="4:5" ht="15">
      <c r="D24" s="90" t="s">
        <v>40</v>
      </c>
      <c r="E24" s="90" t="s">
        <v>45</v>
      </c>
    </row>
    <row r="25" spans="4:5" ht="15">
      <c r="D25" s="90" t="s">
        <v>41</v>
      </c>
      <c r="E25" s="90" t="s">
        <v>45</v>
      </c>
    </row>
    <row r="26" spans="4:5" ht="15">
      <c r="D26" s="90" t="s">
        <v>42</v>
      </c>
      <c r="E26" s="90" t="s">
        <v>45</v>
      </c>
    </row>
    <row r="27" spans="4:5" ht="15">
      <c r="D27" s="90" t="s">
        <v>43</v>
      </c>
      <c r="E27" s="9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"/>
  <sheetViews>
    <sheetView zoomScalePageLayoutView="0" workbookViewId="0" topLeftCell="A1">
      <selection activeCell="K12" sqref="K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C39"/>
  <sheetViews>
    <sheetView tabSelected="1" zoomScale="80" zoomScaleNormal="80" zoomScalePageLayoutView="0" workbookViewId="0" topLeftCell="A1">
      <selection activeCell="BL42" sqref="BL42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75" width="2.8515625" style="38" customWidth="1"/>
    <col min="76" max="77" width="3.57421875" style="38" customWidth="1"/>
    <col min="78" max="153" width="2.8515625" style="38" customWidth="1"/>
    <col min="154" max="16384" width="9.140625" style="38" customWidth="1"/>
  </cols>
  <sheetData>
    <row r="1" spans="3:40" ht="15.75" customHeight="1" thickTop="1">
      <c r="C1" s="39"/>
      <c r="D1" s="140" t="str">
        <f>IF(Главная!J3&lt;&gt;"",Главная!J3,"")</f>
        <v>Сборная Мегаспорта - Red Anfield 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4" t="s">
        <v>64</v>
      </c>
      <c r="AD1" s="144"/>
      <c r="AE1" s="144"/>
      <c r="AF1" s="127" t="e">
        <f>SUMIF(S4:T14у,"&gt;0",S4:T14)</f>
        <v>#NAME?</v>
      </c>
      <c r="AG1" s="127"/>
      <c r="AH1" s="137" t="s">
        <v>0</v>
      </c>
      <c r="AI1" s="127" t="e">
        <f>SUMIF(W4:'01'!AT34X14,"&gt;0",W4:X14)</f>
        <v>#NAME?</v>
      </c>
      <c r="AJ1" s="127"/>
      <c r="AK1" s="129" t="s">
        <v>64</v>
      </c>
      <c r="AL1" s="129"/>
      <c r="AM1" s="130"/>
      <c r="AN1" s="39"/>
    </row>
    <row r="2" spans="3:40" ht="15.75" customHeight="1" thickBot="1">
      <c r="C2" s="39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5"/>
      <c r="AD2" s="145"/>
      <c r="AE2" s="145"/>
      <c r="AF2" s="128"/>
      <c r="AG2" s="128"/>
      <c r="AH2" s="138"/>
      <c r="AI2" s="128"/>
      <c r="AJ2" s="128"/>
      <c r="AK2" s="131"/>
      <c r="AL2" s="131"/>
      <c r="AM2" s="132"/>
      <c r="AN2" s="39"/>
    </row>
    <row r="3" spans="4:133" ht="15.75" thickTop="1">
      <c r="D3" s="149" t="s">
        <v>1</v>
      </c>
      <c r="E3" s="150"/>
      <c r="F3" s="150"/>
      <c r="G3" s="150"/>
      <c r="H3" s="151"/>
      <c r="I3" s="147" t="s">
        <v>2</v>
      </c>
      <c r="J3" s="148"/>
      <c r="K3" s="148"/>
      <c r="L3" s="148"/>
      <c r="M3" s="148"/>
      <c r="N3" s="148"/>
      <c r="O3" s="148"/>
      <c r="P3" s="148"/>
      <c r="Q3" s="148"/>
      <c r="R3" s="148"/>
      <c r="S3" s="152"/>
      <c r="T3" s="153"/>
      <c r="U3" s="153"/>
      <c r="V3" s="153"/>
      <c r="W3" s="153"/>
      <c r="X3" s="154"/>
      <c r="Y3" s="149" t="s">
        <v>1</v>
      </c>
      <c r="Z3" s="150"/>
      <c r="AA3" s="150"/>
      <c r="AB3" s="150"/>
      <c r="AC3" s="151"/>
      <c r="AD3" s="147" t="s">
        <v>2</v>
      </c>
      <c r="AE3" s="148"/>
      <c r="AF3" s="148"/>
      <c r="AG3" s="148"/>
      <c r="AH3" s="148"/>
      <c r="AI3" s="148"/>
      <c r="AJ3" s="148"/>
      <c r="AK3" s="148"/>
      <c r="AL3" s="148"/>
      <c r="AM3" s="148"/>
      <c r="AQ3" s="139" t="s">
        <v>3</v>
      </c>
      <c r="AR3" s="139"/>
      <c r="AS3" s="139"/>
      <c r="AT3" s="139"/>
      <c r="AU3" s="139"/>
      <c r="AV3" s="139" t="s">
        <v>4</v>
      </c>
      <c r="AW3" s="139"/>
      <c r="AX3" s="139"/>
      <c r="AY3" s="139"/>
      <c r="AZ3" s="139"/>
      <c r="BB3" s="139" t="s">
        <v>3</v>
      </c>
      <c r="BC3" s="139"/>
      <c r="BD3" s="139"/>
      <c r="BE3" s="139"/>
      <c r="BF3" s="139"/>
      <c r="BG3" s="139" t="s">
        <v>4</v>
      </c>
      <c r="BH3" s="139"/>
      <c r="BI3" s="139"/>
      <c r="BJ3" s="139"/>
      <c r="BK3" s="139"/>
      <c r="BM3" s="146" t="s">
        <v>15</v>
      </c>
      <c r="BN3" s="146"/>
      <c r="BO3" s="146"/>
      <c r="BP3" s="146"/>
      <c r="BQ3" s="146"/>
      <c r="BR3" s="146" t="s">
        <v>16</v>
      </c>
      <c r="BS3" s="146"/>
      <c r="BT3" s="146"/>
      <c r="BU3" s="146"/>
      <c r="BV3" s="146"/>
      <c r="BX3" s="38" t="s">
        <v>5</v>
      </c>
      <c r="BY3" s="38" t="s">
        <v>6</v>
      </c>
      <c r="CA3" s="139" t="s">
        <v>10</v>
      </c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 t="s">
        <v>11</v>
      </c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L3" s="139" t="s">
        <v>13</v>
      </c>
      <c r="DM3" s="139"/>
      <c r="DN3" s="139"/>
      <c r="DO3" s="139" t="s">
        <v>12</v>
      </c>
      <c r="DP3" s="139"/>
      <c r="DQ3" s="139"/>
      <c r="DS3" s="139" t="s">
        <v>17</v>
      </c>
      <c r="DT3" s="139"/>
      <c r="DU3" s="139" t="s">
        <v>18</v>
      </c>
      <c r="DV3" s="139"/>
      <c r="DX3" s="139" t="s">
        <v>14</v>
      </c>
      <c r="DY3" s="139"/>
      <c r="DZ3" s="139"/>
      <c r="EA3" s="139" t="s">
        <v>19</v>
      </c>
      <c r="EB3" s="139"/>
      <c r="EC3" s="139"/>
    </row>
    <row r="4" spans="2:133" ht="15">
      <c r="B4" s="40">
        <v>1</v>
      </c>
      <c r="C4" s="41" t="str">
        <f>IF(Прогноз!C3&lt;&gt;"",Прогноз!C3,"")</f>
        <v>Avalon</v>
      </c>
      <c r="D4" s="102">
        <f>((VALUE(MID(Прогноз!E3,1,1))))</f>
        <v>2</v>
      </c>
      <c r="E4" s="100">
        <f>((VALUE(MID(Прогноз!E3,2,1))))</f>
        <v>1</v>
      </c>
      <c r="F4" s="100">
        <f>((VALUE(MID(Прогноз!E3,3,1))))</f>
        <v>1</v>
      </c>
      <c r="G4" s="100">
        <f>((VALUE(MID(Прогноз!E3,4,1))))</f>
        <v>1</v>
      </c>
      <c r="H4" s="103">
        <f>((VALUE(MID(Прогноз!E3,5,1))))</f>
        <v>1</v>
      </c>
      <c r="I4" s="104">
        <f>((VALUE(MID(Прогноз!E3,6,1))))</f>
        <v>1</v>
      </c>
      <c r="J4" s="100">
        <f>((VALUE(MID(Прогноз!E3,7,1))))</f>
        <v>0</v>
      </c>
      <c r="K4" s="100">
        <f>((VALUE(MID(Прогноз!E3,8,1))))</f>
        <v>2</v>
      </c>
      <c r="L4" s="100">
        <f>((VALUE(MID(Прогноз!E3,9,1))))</f>
        <v>1</v>
      </c>
      <c r="M4" s="100">
        <f>((VALUE(MID(Прогноз!E3,10,1))))</f>
        <v>0</v>
      </c>
      <c r="N4" s="100">
        <f>((VALUE(MID(Прогноз!E3,11,1))))</f>
        <v>1</v>
      </c>
      <c r="O4" s="100">
        <f>((VALUE(MID(Прогноз!E3,12,1))))</f>
        <v>0</v>
      </c>
      <c r="P4" s="100">
        <f>((VALUE(MID(Прогноз!E3,13,1))))</f>
        <v>1</v>
      </c>
      <c r="Q4" s="100">
        <f>((VALUE(MID(Прогноз!E3,14,1))))</f>
        <v>1</v>
      </c>
      <c r="R4" s="105">
        <f>((VALUE(MID(Прогноз!E3,15,1))))</f>
        <v>2</v>
      </c>
      <c r="S4" s="95">
        <f>SUMIF(AQ4:AU4,"&gt;0",AQ4:AU4)</f>
        <v>0</v>
      </c>
      <c r="T4" s="96">
        <f>SUMIF(CA4:CO4,"&gt;0",CA4:CO4)</f>
        <v>0</v>
      </c>
      <c r="U4" s="49">
        <v>0</v>
      </c>
      <c r="V4" s="49">
        <v>0</v>
      </c>
      <c r="W4" s="97">
        <f>SUMIF(CP4:DD4,"&gt;0",CP4:DD4)</f>
        <v>0</v>
      </c>
      <c r="X4" s="98">
        <f>SUMIF(AV4:AZ4,"&gt;0",AV4:AZ4)</f>
        <v>0</v>
      </c>
      <c r="Y4" s="102">
        <f>((VALUE(MID(Прогноз!F4,1,1))))</f>
        <v>2</v>
      </c>
      <c r="Z4" s="100">
        <f>((VALUE(MID(Прогноз!F4,2,1))))</f>
        <v>1</v>
      </c>
      <c r="AA4" s="100">
        <f>((VALUE(MID(Прогноз!F4,3,1))))</f>
        <v>0</v>
      </c>
      <c r="AB4" s="100">
        <f>((VALUE(MID(Прогноз!F4,4,1))))</f>
        <v>1</v>
      </c>
      <c r="AC4" s="103">
        <f>((VALUE(MID(Прогноз!F4,5,1))))</f>
        <v>1</v>
      </c>
      <c r="AD4" s="104">
        <f>((VALUE(MID(Прогноз!F4,6,1))))</f>
        <v>1</v>
      </c>
      <c r="AE4" s="100">
        <f>((VALUE(MID(Прогноз!F4,7,1))))</f>
        <v>0</v>
      </c>
      <c r="AF4" s="100">
        <f>((VALUE(MID(Прогноз!F4,8,1))))</f>
        <v>0</v>
      </c>
      <c r="AG4" s="100">
        <f>((VALUE(MID(Прогноз!F4,9,1))))</f>
        <v>2</v>
      </c>
      <c r="AH4" s="100">
        <f>((VALUE(MID(Прогноз!F4,10,1))))</f>
        <v>1</v>
      </c>
      <c r="AI4" s="100">
        <f>((VALUE(MID(Прогноз!F4,11,1))))</f>
        <v>3</v>
      </c>
      <c r="AJ4" s="100">
        <f>((VALUE(MID(Прогноз!F4,12,1))))</f>
        <v>1</v>
      </c>
      <c r="AK4" s="100">
        <f>((VALUE(MID(Прогноз!F4,13,1))))</f>
        <v>0</v>
      </c>
      <c r="AL4" s="100">
        <f>((VALUE(MID(Прогноз!F4,14,1))))</f>
        <v>1</v>
      </c>
      <c r="AM4" s="105">
        <f>((VALUE(MID(Прогноз!F4,15,1))))</f>
        <v>0</v>
      </c>
      <c r="AN4" s="45" t="str">
        <f>IF(Прогноз!D4&lt;&gt;"",Прогноз!D4,"")</f>
        <v>ADRIAN</v>
      </c>
      <c r="AO4" s="52">
        <v>1</v>
      </c>
      <c r="AQ4" s="38">
        <f>IF(D4=Главная!$E$3,1,0)</f>
        <v>0</v>
      </c>
      <c r="AR4" s="38">
        <f>IF(E4=Главная!$E$4,1,0)</f>
        <v>0</v>
      </c>
      <c r="AS4" s="38">
        <f>IF(F4=Главная!$E$5,1,0)</f>
        <v>0</v>
      </c>
      <c r="AT4" s="38">
        <f>IF(G4=Главная!$E$6,1,0)</f>
        <v>0</v>
      </c>
      <c r="AU4" s="38">
        <f>IF(H4=Главная!$E$7,1,0)</f>
        <v>0</v>
      </c>
      <c r="AV4" s="38">
        <f>IF(Y4=Главная!$E$3,1,0)</f>
        <v>0</v>
      </c>
      <c r="AW4" s="38">
        <f>IF(Z4=Главная!$E$4,1,0)</f>
        <v>0</v>
      </c>
      <c r="AX4" s="38">
        <f>IF(AA4=Главная!$E$5,1,0)</f>
        <v>0</v>
      </c>
      <c r="AY4" s="38">
        <f>IF(AB4=Главная!$E$6,1,0)</f>
        <v>0</v>
      </c>
      <c r="AZ4" s="38">
        <f>IF(AC4=Главная!$E$7,1,0)</f>
        <v>0</v>
      </c>
      <c r="BB4" s="38">
        <f aca="true" t="shared" si="0" ref="BB4:BK4">SUMIF(AQ4,"&gt;0",AQ4)</f>
        <v>0</v>
      </c>
      <c r="BC4" s="38">
        <f t="shared" si="0"/>
        <v>0</v>
      </c>
      <c r="BD4" s="38">
        <f t="shared" si="0"/>
        <v>0</v>
      </c>
      <c r="BE4" s="38">
        <f t="shared" si="0"/>
        <v>0</v>
      </c>
      <c r="BF4" s="38">
        <f t="shared" si="0"/>
        <v>0</v>
      </c>
      <c r="BG4" s="38">
        <f>SUMIF(AV4,"&gt;0",AV4)</f>
        <v>0</v>
      </c>
      <c r="BH4" s="38">
        <f t="shared" si="0"/>
        <v>0</v>
      </c>
      <c r="BI4" s="38">
        <f t="shared" si="0"/>
        <v>0</v>
      </c>
      <c r="BJ4" s="38">
        <f t="shared" si="0"/>
        <v>0</v>
      </c>
      <c r="BK4" s="38">
        <f t="shared" si="0"/>
        <v>0</v>
      </c>
      <c r="BM4" s="38">
        <f>IF(BB4&gt;BG4,1,0)</f>
        <v>0</v>
      </c>
      <c r="BN4" s="38">
        <f>IF(BC4&gt;BH4,1,0)</f>
        <v>0</v>
      </c>
      <c r="BO4" s="38">
        <f>IF(BD4&gt;BI4,1,0)</f>
        <v>0</v>
      </c>
      <c r="BP4" s="38">
        <f>IF(BE4&gt;BJ4,1,0)</f>
        <v>0</v>
      </c>
      <c r="BQ4" s="38">
        <f>IF(BF4&gt;BK4,1,0)</f>
        <v>0</v>
      </c>
      <c r="BR4" s="38">
        <f>IF(BB4&lt;BG4,1,0)</f>
        <v>0</v>
      </c>
      <c r="BS4" s="38">
        <f>IF(BC4&lt;BH4,1,0)</f>
        <v>0</v>
      </c>
      <c r="BT4" s="38">
        <f>IF(BD4&lt;BI4,1,0)</f>
        <v>0</v>
      </c>
      <c r="BU4" s="38">
        <f>IF(BE4&lt;BJ4,1,0)</f>
        <v>0</v>
      </c>
      <c r="BV4" s="38">
        <f>IF(BF4&lt;BK4,1,0)</f>
        <v>0</v>
      </c>
      <c r="BX4" s="38">
        <f>SUMIF(BM4:BQ4,"&gt;0",BM4:BQ4)</f>
        <v>0</v>
      </c>
      <c r="BY4" s="38">
        <f>SUMIF(BR4:BV4,"&gt;0",BR4:BV4)</f>
        <v>0</v>
      </c>
      <c r="CA4" s="38">
        <f>IF(AND($I$29=I4,$J$29=J4,$I$29&lt;&gt;"",$J$29&lt;&gt;""),5,0)</f>
        <v>0</v>
      </c>
      <c r="CB4" s="38" t="e">
        <f>IF(AND(($I$29-$J$29=I4-J4),$I$29&lt;&gt;I4,$J$29&lt;&gt;J4,$I$29&lt;&gt;"",$J$29&lt;&gt;""),3,0)</f>
        <v>#VALUE!</v>
      </c>
      <c r="CC4" s="38" t="e">
        <f>IF(OR(AND(CA4=0,CB4=0,$I$29-$J$29&gt;0,I4-J4&gt;0,$I$29&lt;&gt;"",$J$29&lt;&gt;""),AND(CA4=0,CB4=0,$I$29-$J$29&lt;0,I4-J4&lt;0,$I$29&lt;&gt;"",$J$29&lt;&gt;"")),1,0)</f>
        <v>#VALUE!</v>
      </c>
      <c r="CD4" s="38">
        <f>IF(AND($K$29=K4,$L$29=L4,$K$29&lt;&gt;"",$L$29&lt;&gt;""),5,0)</f>
        <v>0</v>
      </c>
      <c r="CE4" s="38" t="e">
        <f>IF(AND(($K$29-$L$29=K4-L4),$K$29&lt;&gt;K4,$L$29&lt;&gt;L4,$K$29&lt;&gt;"",$L$29&lt;&gt;""),3,0)</f>
        <v>#VALUE!</v>
      </c>
      <c r="CF4" s="38" t="e">
        <f>IF(OR(AND(CD4=0,CE4=0,$K$29-$L$29&gt;0,K4-L4&gt;0,$K$29&lt;&gt;"",$L$29&lt;&gt;""),AND(CD4=0,CE4=0,$K$29-$L$29&lt;0,K4-L4&lt;0,$K$29&lt;&gt;"",$L$29&lt;&gt;"")),1,0)</f>
        <v>#VALUE!</v>
      </c>
      <c r="CG4" s="38">
        <f>IF(AND($M$29=M4,$N$29=N4,$M$29&lt;&gt;"",$N$29&lt;&gt;""),5,0)</f>
        <v>0</v>
      </c>
      <c r="CH4" s="38" t="e">
        <f>IF(AND(($M$29-$N$29=M4-N4),$M$29&lt;&gt;M4,$N$29&lt;&gt;N4,$M$29&lt;&gt;"",$N$29&lt;&gt;""),3,0)</f>
        <v>#VALUE!</v>
      </c>
      <c r="CI4" s="38" t="e">
        <f>IF(OR(AND(CG4=0,CH4=0,$M$29-$N$29&gt;0,M4-N4&gt;0,$M$29&lt;&gt;"",$N$29&lt;&gt;""),AND(CG4=0,CH4=0,$M$29-$N$29&lt;0,M4-N4&lt;0,$M$29&lt;&gt;"",$N$29&lt;&gt;"")),1,0)</f>
        <v>#VALUE!</v>
      </c>
      <c r="CJ4" s="38">
        <f>IF(AND($O$29=O4,$P$29=P4,$O$29&lt;&gt;"",$P$29&lt;&gt;""),5,0)</f>
        <v>0</v>
      </c>
      <c r="CK4" s="38" t="e">
        <f>IF(AND(($O$29-$P$29=O4-P4),$O$29&lt;&gt;O4,$P$29&lt;&gt;P4,$O$29&lt;&gt;"",$P$29&lt;&gt;""),3,0)</f>
        <v>#VALUE!</v>
      </c>
      <c r="CL4" s="38" t="e">
        <f>IF(OR(AND(CJ4=0,CK4=0,$O$29-$P$29&gt;0,O4-P4&gt;0,$O$29&lt;&gt;"",$P$29&lt;&gt;""),AND(CJ4=0,CK4=0,$O$29-$P$29&lt;0,O4-P4&lt;0,$O$29&lt;&gt;"",$P$29&lt;&gt;"")),1,0)</f>
        <v>#VALUE!</v>
      </c>
      <c r="CM4" s="38">
        <f>IF(AND($Q$29=Q4,$R$29=R4,$Q$29&lt;&gt;"",$R$29&lt;&gt;""),5,0)</f>
        <v>0</v>
      </c>
      <c r="CN4" s="38" t="e">
        <f>IF(AND(($Q$29-$R$29=Q4-R4),$Q$29&lt;&gt;Q4,$R$29&lt;&gt;R4,$Q$29&lt;&gt;"",$R$29&lt;&gt;""),3,0)</f>
        <v>#VALUE!</v>
      </c>
      <c r="CO4" s="38" t="e">
        <f>IF(OR(AND(CM4=0,CN4=0,$Q$29-$R$29&gt;0,Q4-R4&gt;0,$Q$29&lt;&gt;"",$R$29&lt;&gt;""),AND(CM4=0,CN4=0,$Q$29-$R$29&lt;0,Q4-R4&lt;0,$Q$29&lt;&gt;"",$R$29&lt;&gt;"")),1,0)</f>
        <v>#VALUE!</v>
      </c>
      <c r="CP4" s="38">
        <f>IF(AND($I$29=AD4,$J$29=AE4,$I$29&lt;&gt;"",$J$29&lt;&gt;""),5,0)</f>
        <v>0</v>
      </c>
      <c r="CQ4" s="38" t="e">
        <f>IF(AND(($I$29-$J$29=AD4-AE4),$I$29&lt;&gt;AD4,$J$29&lt;&gt;AE4,$I$29&lt;&gt;"",$J$29&lt;&gt;""),3,0)</f>
        <v>#VALUE!</v>
      </c>
      <c r="CR4" s="38" t="e">
        <f>IF(OR(AND(CP4=0,CQ4=0,$I$29-$J$29&gt;0,AD4-AE4&gt;0,$I$29&lt;&gt;"",$J$29&lt;&gt;""),AND(CP4=0,CQ4=0,$I$29-$J$29&lt;0,AD4-AE4&lt;0,$I$29&lt;&gt;"",$J$29&lt;&gt;"")),1,0)</f>
        <v>#VALUE!</v>
      </c>
      <c r="CS4" s="38">
        <f>IF(AND($K$29=AF4,$L$29=AG4,$K$29&lt;&gt;"",$L$29&lt;&gt;""),5,0)</f>
        <v>0</v>
      </c>
      <c r="CT4" s="38" t="e">
        <f>IF(AND(($K$29-$L$29=AF4-AG4),$K$29&lt;&gt;AF4,$L$29&lt;&gt;AG4,$K$29&lt;&gt;"",$L$29&lt;&gt;""),3,0)</f>
        <v>#VALUE!</v>
      </c>
      <c r="CU4" s="38" t="e">
        <f>IF(OR(AND(CS4=0,CT4=0,$K$29-$L$29&gt;0,AF4-AG4&gt;0,$K$29&lt;&gt;"",$L$29&lt;&gt;""),AND(CS4=0,CT4=0,$K$29-$L$29&lt;0,AF4-AG4&lt;0,$K$29&lt;&gt;"",$L$29&lt;&gt;"")),1,0)</f>
        <v>#VALUE!</v>
      </c>
      <c r="CV4" s="38">
        <f>IF(AND($M$29=AH4,$N$29=AI4,$M$29&lt;&gt;"",$N$29&lt;&gt;""),5,0)</f>
        <v>0</v>
      </c>
      <c r="CW4" s="38" t="e">
        <f>IF(AND(($M$29-$N$29=AH4-AI4),$M$29&lt;&gt;AH4,$N$29&lt;&gt;AI4,$M$29&lt;&gt;"",$N$29&lt;&gt;""),3,0)</f>
        <v>#VALUE!</v>
      </c>
      <c r="CX4" s="38" t="e">
        <f>IF(OR(AND(CV4=0,CW4=0,$M$29-$N$29&gt;0,AH4-AI4&gt;0,$M$29&lt;&gt;"",$N$29&lt;&gt;""),AND(CV4=0,CW4=0,$M$29-$N$29&lt;0,AH4-AI4&lt;0,$M$29&lt;&gt;"",$N$29&lt;&gt;"")),1,0)</f>
        <v>#VALUE!</v>
      </c>
      <c r="CY4" s="38">
        <f>IF(AND($O$29=AJ4,$P$29=AK4,$O$29&lt;&gt;"",$P$29&lt;&gt;""),5,0)</f>
        <v>0</v>
      </c>
      <c r="CZ4" s="38" t="e">
        <f>IF(AND(($O$29-$P$29=AJ4-AK4),$O$29&lt;&gt;AJ4,$P$29&lt;&gt;AK4,$O$29&lt;&gt;"",$P$29&lt;&gt;""),3,0)</f>
        <v>#VALUE!</v>
      </c>
      <c r="DA4" s="38" t="e">
        <f>IF(OR(AND(CY4=0,CZ4=0,$O$29-$P$29&gt;0,AJ4-AK4&gt;0,$O$29&lt;&gt;"",$P$29&lt;&gt;""),AND(CY4=0,CZ4=0,$O$29-$P$29&lt;0,AJ4-AK4&lt;0,$O$29&lt;&gt;"",$P$29&lt;&gt;"")),1,0)</f>
        <v>#VALUE!</v>
      </c>
      <c r="DB4" s="38">
        <f>IF(AND($Q$29=AL4,$R$29=AM4,$Q$29&lt;&gt;"",$R$29&lt;&gt;""),5,0)</f>
        <v>0</v>
      </c>
      <c r="DC4" s="38" t="e">
        <f>IF(AND(($Q$29-$R$29=AL4-AM4),$Q$29&lt;&gt;AL4,$R$29&lt;&gt;AM4,$Q$29&lt;&gt;"",$R$29&lt;&gt;""),3,0)</f>
        <v>#VALUE!</v>
      </c>
      <c r="DD4" s="38" t="e">
        <f>IF(OR(AND(DB4=0,DC4=0,$Q$29-$R$29&gt;0,AL4-AM4&gt;0,$Q$29&lt;&gt;"",$R$29&lt;&gt;""),AND(DB4=0,DC4=0,$Q$29-$R$29&lt;0,AL4-AM4&lt;0,$Q$29&lt;&gt;"",$R$29&lt;&gt;"")),1,0)</f>
        <v>#VALUE!</v>
      </c>
      <c r="DF4" s="38">
        <f>SUMIF(CA4:CO4,"&gt;0",CA4:CO4)</f>
        <v>0</v>
      </c>
      <c r="DG4" s="38">
        <f>SUMIF(CP4:DD4,"&gt;0",CP4:DD4)</f>
        <v>0</v>
      </c>
      <c r="DI4" s="38">
        <f>DF4-DG4</f>
        <v>0</v>
      </c>
      <c r="DJ4" s="38">
        <f>DG4-DF4</f>
        <v>0</v>
      </c>
      <c r="DL4" s="38">
        <f>IF(AND(DI4&lt;5,DI4&gt;0),1,0)</f>
        <v>0</v>
      </c>
      <c r="DM4" s="38">
        <f>IF(AND(DI4&lt;10,DI4&gt;4),2,0)</f>
        <v>0</v>
      </c>
      <c r="DN4" s="38">
        <f>IF(DI4&gt;9,3,0)</f>
        <v>0</v>
      </c>
      <c r="DO4" s="38">
        <f>IF(AND(DJ4&lt;5,DJ4&gt;0),1,0)</f>
        <v>0</v>
      </c>
      <c r="DP4" s="38">
        <f>IF(AND(DJ4&lt;10,DJ4&gt;4),2,0)</f>
        <v>0</v>
      </c>
      <c r="DQ4" s="38">
        <f>IF(DJ4&gt;9,3,0)</f>
        <v>0</v>
      </c>
      <c r="DS4" s="139">
        <f>SUM(BX4,DL4:DN4)</f>
        <v>0</v>
      </c>
      <c r="DT4" s="139"/>
      <c r="DU4" s="139">
        <f>SUM(BY4,DO4:DQ4)</f>
        <v>0</v>
      </c>
      <c r="DV4" s="139"/>
      <c r="DX4" s="139">
        <f>DS4-DU4</f>
        <v>0</v>
      </c>
      <c r="DY4" s="139"/>
      <c r="DZ4" s="139"/>
      <c r="EA4" s="139">
        <f>DU4-DS4</f>
        <v>0</v>
      </c>
      <c r="EB4" s="139"/>
      <c r="EC4" s="139"/>
    </row>
    <row r="5" spans="2:41" ht="15" hidden="1">
      <c r="B5" s="53"/>
      <c r="C5" s="54"/>
      <c r="D5" s="106"/>
      <c r="E5" s="99"/>
      <c r="F5" s="99"/>
      <c r="G5" s="99"/>
      <c r="H5" s="107"/>
      <c r="I5" s="108"/>
      <c r="J5" s="99"/>
      <c r="K5" s="99"/>
      <c r="L5" s="99"/>
      <c r="M5" s="99"/>
      <c r="N5" s="99"/>
      <c r="O5" s="99"/>
      <c r="P5" s="99"/>
      <c r="Q5" s="99"/>
      <c r="R5" s="109"/>
      <c r="S5" s="95"/>
      <c r="T5" s="96"/>
      <c r="U5" s="49"/>
      <c r="V5" s="49"/>
      <c r="W5" s="97"/>
      <c r="X5" s="98"/>
      <c r="Y5" s="106"/>
      <c r="Z5" s="99"/>
      <c r="AA5" s="99"/>
      <c r="AB5" s="99"/>
      <c r="AC5" s="107"/>
      <c r="AD5" s="108"/>
      <c r="AE5" s="99"/>
      <c r="AF5" s="99"/>
      <c r="AG5" s="99"/>
      <c r="AH5" s="99"/>
      <c r="AI5" s="99"/>
      <c r="AJ5" s="99"/>
      <c r="AK5" s="99"/>
      <c r="AL5" s="99"/>
      <c r="AM5" s="109"/>
      <c r="AN5" s="59"/>
      <c r="AO5" s="60"/>
    </row>
    <row r="6" spans="2:133" ht="15">
      <c r="B6" s="61">
        <v>2</v>
      </c>
      <c r="C6" s="62" t="str">
        <f>IF(Прогноз!C5&lt;&gt;"",Прогноз!C5,"")</f>
        <v>Математик</v>
      </c>
      <c r="D6" s="106">
        <f>((VALUE(MID(Прогноз!E5,1,1))))</f>
        <v>2</v>
      </c>
      <c r="E6" s="99">
        <f>((VALUE(MID(Прогноз!E5,2,1))))</f>
        <v>2</v>
      </c>
      <c r="F6" s="99">
        <f>((VALUE(MID(Прогноз!E5,3,1))))</f>
        <v>0</v>
      </c>
      <c r="G6" s="99">
        <f>((VALUE(MID(Прогноз!E5,4,1))))</f>
        <v>1</v>
      </c>
      <c r="H6" s="107">
        <f>((VALUE(MID(Прогноз!E5,5,1))))</f>
        <v>1</v>
      </c>
      <c r="I6" s="108">
        <f>((VALUE(MID(Прогноз!E5,6,1))))</f>
        <v>1</v>
      </c>
      <c r="J6" s="99">
        <f>((VALUE(MID(Прогноз!E5,7,1))))</f>
        <v>0</v>
      </c>
      <c r="K6" s="99">
        <f>((VALUE(MID(Прогноз!E5,8,1))))</f>
        <v>0</v>
      </c>
      <c r="L6" s="99">
        <f>((VALUE(MID(Прогноз!E5,9,1))))</f>
        <v>2</v>
      </c>
      <c r="M6" s="99">
        <f>((VALUE(MID(Прогноз!E5,10,1))))</f>
        <v>0</v>
      </c>
      <c r="N6" s="99">
        <f>((VALUE(MID(Прогноз!E5,11,1))))</f>
        <v>2</v>
      </c>
      <c r="O6" s="99">
        <f>((VALUE(MID(Прогноз!E5,12,1))))</f>
        <v>2</v>
      </c>
      <c r="P6" s="99">
        <f>((VALUE(MID(Прогноз!E5,13,1))))</f>
        <v>1</v>
      </c>
      <c r="Q6" s="99">
        <f>((VALUE(MID(Прогноз!E5,14,1))))</f>
        <v>2</v>
      </c>
      <c r="R6" s="109">
        <f>((VALUE(MID(Прогноз!E5,15,1))))</f>
        <v>1</v>
      </c>
      <c r="S6" s="95">
        <f>SUMIF(AQ6:AU6,"&gt;0",AQ6:AU6)</f>
        <v>0</v>
      </c>
      <c r="T6" s="96">
        <v>0</v>
      </c>
      <c r="U6" s="49">
        <v>0</v>
      </c>
      <c r="V6" s="49">
        <v>0</v>
      </c>
      <c r="W6" s="97">
        <v>0</v>
      </c>
      <c r="X6" s="98">
        <f>SUMIF(AV6:AZ6,"&gt;0",AV6:AZ6)</f>
        <v>0</v>
      </c>
      <c r="Y6" s="106">
        <f>((VALUE(MID(Прогноз!F6,1,1))))</f>
        <v>2</v>
      </c>
      <c r="Z6" s="99">
        <f>((VALUE(MID(Прогноз!F6,2,1))))</f>
        <v>0</v>
      </c>
      <c r="AA6" s="99">
        <f>((VALUE(MID(Прогноз!F6,3,1))))</f>
        <v>2</v>
      </c>
      <c r="AB6" s="99">
        <f>((VALUE(MID(Прогноз!F6,4,1))))</f>
        <v>1</v>
      </c>
      <c r="AC6" s="107">
        <f>((VALUE(MID(Прогноз!F6,5,1))))</f>
        <v>1</v>
      </c>
      <c r="AD6" s="108">
        <f>((VALUE(MID(Прогноз!F6,6,1))))</f>
        <v>0</v>
      </c>
      <c r="AE6" s="99">
        <f>((VALUE(MID(Прогноз!F6,7,1))))</f>
        <v>0</v>
      </c>
      <c r="AF6" s="99">
        <f>((VALUE(MID(Прогноз!F6,8,1))))</f>
        <v>0</v>
      </c>
      <c r="AG6" s="99">
        <f>((VALUE(MID(Прогноз!F6,9,1))))</f>
        <v>2</v>
      </c>
      <c r="AH6" s="99">
        <f>((VALUE(MID(Прогноз!F6,10,1))))</f>
        <v>1</v>
      </c>
      <c r="AI6" s="99">
        <f>((VALUE(MID(Прогноз!F6,11,1))))</f>
        <v>3</v>
      </c>
      <c r="AJ6" s="99">
        <f>((VALUE(MID(Прогноз!F6,12,1))))</f>
        <v>0</v>
      </c>
      <c r="AK6" s="99">
        <f>((VALUE(MID(Прогноз!F6,13,1))))</f>
        <v>0</v>
      </c>
      <c r="AL6" s="99">
        <f>((VALUE(MID(Прогноз!F6,14,1))))</f>
        <v>1</v>
      </c>
      <c r="AM6" s="109">
        <f>((VALUE(MID(Прогноз!F6,15,1))))</f>
        <v>1</v>
      </c>
      <c r="AN6" s="58" t="str">
        <f>IF(Прогноз!D6&lt;&gt;"",Прогноз!D6,"")</f>
        <v>MaxJoker</v>
      </c>
      <c r="AO6" s="63">
        <v>2</v>
      </c>
      <c r="AQ6" s="38">
        <f>IF(D6=Главная!$E$3,1,0)</f>
        <v>0</v>
      </c>
      <c r="AR6" s="38">
        <f>IF(E6=Главная!$E$4,1,0)</f>
        <v>0</v>
      </c>
      <c r="AS6" s="38">
        <f>IF(F6=Главная!$E$5,1,0)</f>
        <v>0</v>
      </c>
      <c r="AT6" s="38">
        <f>IF(G6=Главная!$E$6,1,0)</f>
        <v>0</v>
      </c>
      <c r="AU6" s="38">
        <f>IF(H6=Главная!$E$7,1,0)</f>
        <v>0</v>
      </c>
      <c r="AV6" s="38">
        <f>IF(Y6=Главная!$E$3,1,0)</f>
        <v>0</v>
      </c>
      <c r="AW6" s="38">
        <f>IF(Z6=Главная!$E$4,1,0)</f>
        <v>0</v>
      </c>
      <c r="AX6" s="38">
        <f>IF(AA6=Главная!$E$5,1,0)</f>
        <v>0</v>
      </c>
      <c r="AY6" s="38">
        <f>IF(AB6=Главная!$E$6,1,0)</f>
        <v>0</v>
      </c>
      <c r="AZ6" s="38">
        <f>IF(AC6=Главная!$E$7,1,0)</f>
        <v>0</v>
      </c>
      <c r="BB6" s="38">
        <f aca="true" t="shared" si="1" ref="BB6:BB14">SUMIF(AQ6,"&gt;0",AQ6)</f>
        <v>0</v>
      </c>
      <c r="BC6" s="38">
        <f aca="true" t="shared" si="2" ref="BC6:BC14">SUMIF(AR6,"&gt;0",AR6)</f>
        <v>0</v>
      </c>
      <c r="BD6" s="38">
        <f aca="true" t="shared" si="3" ref="BD6:BD14">SUMIF(AS6,"&gt;0",AS6)</f>
        <v>0</v>
      </c>
      <c r="BE6" s="38">
        <f aca="true" t="shared" si="4" ref="BE6:BE14">SUMIF(AT6,"&gt;0",AT6)</f>
        <v>0</v>
      </c>
      <c r="BF6" s="38">
        <f aca="true" t="shared" si="5" ref="BF6:BF14">SUMIF(AU6,"&gt;0",AU6)</f>
        <v>0</v>
      </c>
      <c r="BG6" s="38">
        <f aca="true" t="shared" si="6" ref="BG6:BG14">SUMIF(AV6,"&gt;0",AV6)</f>
        <v>0</v>
      </c>
      <c r="BH6" s="38">
        <f aca="true" t="shared" si="7" ref="BH6:BH14">SUMIF(AW6,"&gt;0",AW6)</f>
        <v>0</v>
      </c>
      <c r="BI6" s="38">
        <f aca="true" t="shared" si="8" ref="BI6:BI14">SUMIF(AX6,"&gt;0",AX6)</f>
        <v>0</v>
      </c>
      <c r="BJ6" s="38">
        <f aca="true" t="shared" si="9" ref="BJ6:BJ14">SUMIF(AY6,"&gt;0",AY6)</f>
        <v>0</v>
      </c>
      <c r="BK6" s="38">
        <f aca="true" t="shared" si="10" ref="BK6:BK14">SUMIF(AZ6,"&gt;0",AZ6)</f>
        <v>0</v>
      </c>
      <c r="BM6" s="38">
        <f>IF(BB6&gt;BG6,1,0)</f>
        <v>0</v>
      </c>
      <c r="BN6" s="38">
        <f>IF(BC6&gt;BH6,1,0)</f>
        <v>0</v>
      </c>
      <c r="BO6" s="38">
        <f>IF(BD6&gt;BI6,1,0)</f>
        <v>0</v>
      </c>
      <c r="BP6" s="38">
        <f aca="true" t="shared" si="11" ref="BP6:BP14">IF(BE6&gt;BJ6,1,0)</f>
        <v>0</v>
      </c>
      <c r="BQ6" s="38">
        <f>IF(BF6&gt;BK6,1,0)</f>
        <v>0</v>
      </c>
      <c r="BR6" s="38">
        <f aca="true" t="shared" si="12" ref="BR6:BR14">IF(BB6&lt;BG6,1,0)</f>
        <v>0</v>
      </c>
      <c r="BS6" s="38">
        <f aca="true" t="shared" si="13" ref="BS6:BS14">IF(BC6&lt;BH6,1,0)</f>
        <v>0</v>
      </c>
      <c r="BT6" s="38">
        <f aca="true" t="shared" si="14" ref="BT6:BT14">IF(BD6&lt;BI6,1,0)</f>
        <v>0</v>
      </c>
      <c r="BU6" s="38">
        <f aca="true" t="shared" si="15" ref="BU6:BU14">IF(BE6&lt;BJ6,1,0)</f>
        <v>0</v>
      </c>
      <c r="BV6" s="38">
        <f aca="true" t="shared" si="16" ref="BV6:BV14">IF(BF6&lt;BK6,1,0)</f>
        <v>0</v>
      </c>
      <c r="BX6" s="38">
        <f aca="true" t="shared" si="17" ref="BX6:BX14">SUMIF(BM6:BQ6,"&gt;0",BM6:BQ6)</f>
        <v>0</v>
      </c>
      <c r="BY6" s="38">
        <f>SUMIF(BR6:BV6,"&gt;0",BR6:BV6)</f>
        <v>0</v>
      </c>
      <c r="CA6" s="38">
        <f aca="true" t="shared" si="18" ref="CA6:CA14">IF(AND($I$29=I6,$J$29=J6,$I$29&lt;&gt;"",$J$29&lt;&gt;""),5,0)</f>
        <v>0</v>
      </c>
      <c r="CB6" s="38" t="e">
        <f>IF(AND(($I$29-$J$29=I6-J6),$I$29&lt;&gt;I6,$J$29&lt;&gt;J6,$I$29&lt;&gt;"",$J$29&lt;&gt;""),3,0)</f>
        <v>#VALUE!</v>
      </c>
      <c r="CC6" s="38" t="e">
        <f aca="true" t="shared" si="19" ref="CC6:CC14">IF(OR(AND(CA6=0,CB6=0,$I$29-$J$29&gt;0,I6-J6&gt;0,$I$29&lt;&gt;"",$J$29&lt;&gt;""),AND(CA6=0,CB6=0,$I$29-$J$29&lt;0,I6-J6&lt;0,$I$29&lt;&gt;"",$J$29&lt;&gt;"")),1,0)</f>
        <v>#VALUE!</v>
      </c>
      <c r="CD6" s="38">
        <f aca="true" t="shared" si="20" ref="CD6:CD14">IF(AND($K$29=K6,$L$29=L6,$K$29&lt;&gt;"",$L$29&lt;&gt;""),5,0)</f>
        <v>0</v>
      </c>
      <c r="CE6" s="38" t="e">
        <f aca="true" t="shared" si="21" ref="CE6:CE14">IF(AND(($K$29-$L$29=K6-L6),$K$29&lt;&gt;K6,$L$29&lt;&gt;L6,$K$29&lt;&gt;"",$L$29&lt;&gt;""),3,0)</f>
        <v>#VALUE!</v>
      </c>
      <c r="CF6" s="38" t="e">
        <f aca="true" t="shared" si="22" ref="CF6:CF14">IF(OR(AND(CD6=0,CE6=0,$K$29-$L$29&gt;0,K6-L6&gt;0,$K$29&lt;&gt;"",$L$29&lt;&gt;""),AND(CD6=0,CE6=0,$K$29-$L$29&lt;0,K6-L6&lt;0,$K$29&lt;&gt;"",$L$29&lt;&gt;"")),1,0)</f>
        <v>#VALUE!</v>
      </c>
      <c r="CG6" s="38">
        <f aca="true" t="shared" si="23" ref="CG6:CG14">IF(AND($M$29=M6,$N$29=N6,$M$29&lt;&gt;"",$N$29&lt;&gt;""),5,0)</f>
        <v>0</v>
      </c>
      <c r="CH6" s="38" t="e">
        <f aca="true" t="shared" si="24" ref="CH6:CH14">IF(AND(($M$29-$N$29=M6-N6),$M$29&lt;&gt;M6,$N$29&lt;&gt;N6,$M$29&lt;&gt;"",$N$29&lt;&gt;""),3,0)</f>
        <v>#VALUE!</v>
      </c>
      <c r="CI6" s="38" t="e">
        <f aca="true" t="shared" si="25" ref="CI6:CI14">IF(OR(AND(CG6=0,CH6=0,$M$29-$N$29&gt;0,M6-N6&gt;0,$M$29&lt;&gt;"",$N$29&lt;&gt;""),AND(CG6=0,CH6=0,$M$29-$N$29&lt;0,M6-N6&lt;0,$M$29&lt;&gt;"",$N$29&lt;&gt;"")),1,0)</f>
        <v>#VALUE!</v>
      </c>
      <c r="CJ6" s="38">
        <f aca="true" t="shared" si="26" ref="CJ6:CJ14">IF(AND($O$29=O6,$P$29=P6,$O$29&lt;&gt;"",$P$29&lt;&gt;""),5,0)</f>
        <v>0</v>
      </c>
      <c r="CK6" s="38" t="e">
        <f aca="true" t="shared" si="27" ref="CK6:CK14">IF(AND(($O$29-$P$29=O6-P6),$O$29&lt;&gt;O6,$P$29&lt;&gt;P6,$O$29&lt;&gt;"",$P$29&lt;&gt;""),3,0)</f>
        <v>#VALUE!</v>
      </c>
      <c r="CL6" s="38" t="e">
        <f aca="true" t="shared" si="28" ref="CL6:CL14">IF(OR(AND(CJ6=0,CK6=0,$O$29-$P$29&gt;0,O6-P6&gt;0,$O$29&lt;&gt;"",$P$29&lt;&gt;""),AND(CJ6=0,CK6=0,$O$29-$P$29&lt;0,O6-P6&lt;0,$O$29&lt;&gt;"",$P$29&lt;&gt;"")),1,0)</f>
        <v>#VALUE!</v>
      </c>
      <c r="CM6" s="38">
        <f aca="true" t="shared" si="29" ref="CM6:CM14">IF(AND($Q$29=Q6,$R$29=R6,$Q$29&lt;&gt;"",$R$29&lt;&gt;""),5,0)</f>
        <v>0</v>
      </c>
      <c r="CN6" s="38" t="e">
        <f aca="true" t="shared" si="30" ref="CN6:CN14">IF(AND(($Q$29-$R$29=Q6-R6),$Q$29&lt;&gt;Q6,$R$29&lt;&gt;R6,$Q$29&lt;&gt;"",$R$29&lt;&gt;""),3,0)</f>
        <v>#VALUE!</v>
      </c>
      <c r="CO6" s="38" t="e">
        <f aca="true" t="shared" si="31" ref="CO6:CO14">IF(OR(AND(CM6=0,CN6=0,$Q$29-$R$29&gt;0,Q6-R6&gt;0,$Q$29&lt;&gt;"",$R$29&lt;&gt;""),AND(CM6=0,CN6=0,$Q$29-$R$29&lt;0,Q6-R6&lt;0,$Q$29&lt;&gt;"",$R$29&lt;&gt;"")),1,0)</f>
        <v>#VALUE!</v>
      </c>
      <c r="CP6" s="38">
        <f aca="true" t="shared" si="32" ref="CP6:CP14">IF(AND($I$29=AD6,$J$29=AE6,$I$29&lt;&gt;"",$J$29&lt;&gt;""),5,0)</f>
        <v>0</v>
      </c>
      <c r="CQ6" s="38" t="e">
        <f aca="true" t="shared" si="33" ref="CQ6:CQ14">IF(AND(($I$29-$J$29=AD6-AE6),$I$29&lt;&gt;AD6,$J$29&lt;&gt;AE6,$I$29&lt;&gt;"",$J$29&lt;&gt;""),3,0)</f>
        <v>#VALUE!</v>
      </c>
      <c r="CR6" s="38" t="e">
        <f aca="true" t="shared" si="34" ref="CR6:CR14">IF(OR(AND(CP6=0,CQ6=0,$I$29-$J$29&gt;0,AD6-AE6&gt;0,$I$29&lt;&gt;"",$J$29&lt;&gt;""),AND(CP6=0,CQ6=0,$I$29-$J$29&lt;0,AD6-AE6&lt;0,$I$29&lt;&gt;"",$J$29&lt;&gt;"")),1,0)</f>
        <v>#VALUE!</v>
      </c>
      <c r="CS6" s="38">
        <f aca="true" t="shared" si="35" ref="CS6:CS14">IF(AND($K$29=AF6,$L$29=AG6,$K$29&lt;&gt;"",$L$29&lt;&gt;""),5,0)</f>
        <v>0</v>
      </c>
      <c r="CT6" s="38" t="e">
        <f aca="true" t="shared" si="36" ref="CT6:CT14">IF(AND(($K$29-$L$29=AF6-AG6),$K$29&lt;&gt;AF6,$L$29&lt;&gt;AG6,$K$29&lt;&gt;"",$L$29&lt;&gt;""),3,0)</f>
        <v>#VALUE!</v>
      </c>
      <c r="CU6" s="38" t="e">
        <f aca="true" t="shared" si="37" ref="CU6:CU14">IF(OR(AND(CS6=0,CT6=0,$K$29-$L$29&gt;0,AF6-AG6&gt;0,$K$29&lt;&gt;"",$L$29&lt;&gt;""),AND(CS6=0,CT6=0,$K$29-$L$29&lt;0,AF6-AG6&lt;0,$K$29&lt;&gt;"",$L$29&lt;&gt;"")),1,0)</f>
        <v>#VALUE!</v>
      </c>
      <c r="CV6" s="38">
        <f aca="true" t="shared" si="38" ref="CV6:CV14">IF(AND($M$29=AH6,$N$29=AI6,$M$29&lt;&gt;"",$N$29&lt;&gt;""),5,0)</f>
        <v>0</v>
      </c>
      <c r="CW6" s="38" t="e">
        <f aca="true" t="shared" si="39" ref="CW6:CW14">IF(AND(($M$29-$N$29=AH6-AI6),$M$29&lt;&gt;AH6,$N$29&lt;&gt;AI6,$M$29&lt;&gt;"",$N$29&lt;&gt;""),3,0)</f>
        <v>#VALUE!</v>
      </c>
      <c r="CX6" s="38" t="e">
        <f aca="true" t="shared" si="40" ref="CX6:CX14">IF(OR(AND(CV6=0,CW6=0,$M$29-$N$29&gt;0,AH6-AI6&gt;0,$M$29&lt;&gt;"",$N$29&lt;&gt;""),AND(CV6=0,CW6=0,$M$29-$N$29&lt;0,AH6-AI6&lt;0,$M$29&lt;&gt;"",$N$29&lt;&gt;"")),1,0)</f>
        <v>#VALUE!</v>
      </c>
      <c r="CY6" s="38">
        <f aca="true" t="shared" si="41" ref="CY6:CY14">IF(AND($O$29=AJ6,$P$29=AK6,$O$29&lt;&gt;"",$P$29&lt;&gt;""),5,0)</f>
        <v>0</v>
      </c>
      <c r="CZ6" s="38" t="e">
        <f aca="true" t="shared" si="42" ref="CZ6:CZ14">IF(AND(($O$29-$P$29=AJ6-AK6),$O$29&lt;&gt;AJ6,$P$29&lt;&gt;AK6,$O$29&lt;&gt;"",$P$29&lt;&gt;""),3,0)</f>
        <v>#VALUE!</v>
      </c>
      <c r="DA6" s="38" t="e">
        <f aca="true" t="shared" si="43" ref="DA6:DA14">IF(OR(AND(CY6=0,CZ6=0,$O$29-$P$29&gt;0,AJ6-AK6&gt;0,$O$29&lt;&gt;"",$P$29&lt;&gt;""),AND(CY6=0,CZ6=0,$O$29-$P$29&lt;0,AJ6-AK6&lt;0,$O$29&lt;&gt;"",$P$29&lt;&gt;"")),1,0)</f>
        <v>#VALUE!</v>
      </c>
      <c r="DB6" s="38">
        <f aca="true" t="shared" si="44" ref="DB6:DB14">IF(AND($Q$29=AL6,$R$29=AM6,$Q$29&lt;&gt;"",$R$29&lt;&gt;""),5,0)</f>
        <v>0</v>
      </c>
      <c r="DC6" s="38" t="e">
        <f aca="true" t="shared" si="45" ref="DC6:DC14">IF(AND(($Q$29-$R$29=AL6-AM6),$Q$29&lt;&gt;AL6,$R$29&lt;&gt;AM6,$Q$29&lt;&gt;"",$R$29&lt;&gt;""),3,0)</f>
        <v>#VALUE!</v>
      </c>
      <c r="DD6" s="38" t="e">
        <f aca="true" t="shared" si="46" ref="DD6:DD14">IF(OR(AND(DB6=0,DC6=0,$Q$29-$R$29&gt;0,AL6-AM6&gt;0,$Q$29&lt;&gt;"",$R$29&lt;&gt;""),AND(DB6=0,DC6=0,$Q$29-$R$29&lt;0,AL6-AM6&lt;0,$Q$29&lt;&gt;"",$R$29&lt;&gt;"")),1,0)</f>
        <v>#VALUE!</v>
      </c>
      <c r="DF6" s="38">
        <f aca="true" t="shared" si="47" ref="DF6:DF14">SUMIF(CA6:CO6,"&gt;0",CA6:CO6)</f>
        <v>0</v>
      </c>
      <c r="DG6" s="38">
        <f aca="true" t="shared" si="48" ref="DG6:DG14">SUMIF(CP6:DD6,"&gt;0",CP6:DD6)</f>
        <v>0</v>
      </c>
      <c r="DI6" s="38">
        <f aca="true" t="shared" si="49" ref="DI6:DI14">DF6-DG6</f>
        <v>0</v>
      </c>
      <c r="DJ6" s="38">
        <f aca="true" t="shared" si="50" ref="DJ6:DJ14">DG6-DF6</f>
        <v>0</v>
      </c>
      <c r="DL6" s="38">
        <f aca="true" t="shared" si="51" ref="DL6:DL14">IF(AND(DI6&lt;5,DI6&gt;0),1,0)</f>
        <v>0</v>
      </c>
      <c r="DM6" s="38">
        <f aca="true" t="shared" si="52" ref="DM6:DM14">IF(AND(DI6&lt;10,DI6&gt;4),2,0)</f>
        <v>0</v>
      </c>
      <c r="DN6" s="38">
        <f aca="true" t="shared" si="53" ref="DN6:DN14">IF(DI6&gt;9,3,0)</f>
        <v>0</v>
      </c>
      <c r="DO6" s="38">
        <f aca="true" t="shared" si="54" ref="DO6:DO14">IF(AND(DJ6&lt;5,DJ6&gt;0),1,0)</f>
        <v>0</v>
      </c>
      <c r="DP6" s="38">
        <f aca="true" t="shared" si="55" ref="DP6:DP14">IF(AND(DJ6&lt;10,DJ6&gt;4),2,0)</f>
        <v>0</v>
      </c>
      <c r="DQ6" s="38">
        <f aca="true" t="shared" si="56" ref="DQ6:DQ14">IF(DJ6&gt;9,3,0)</f>
        <v>0</v>
      </c>
      <c r="DS6" s="139">
        <f aca="true" t="shared" si="57" ref="DS6:DS14">SUM(BX6,DL6:DN6)</f>
        <v>0</v>
      </c>
      <c r="DT6" s="139"/>
      <c r="DU6" s="139">
        <f>SUM(BY6,DO6:DQ6)</f>
        <v>0</v>
      </c>
      <c r="DV6" s="139"/>
      <c r="DX6" s="139">
        <f aca="true" t="shared" si="58" ref="DX6:DX14">DS6-DU6</f>
        <v>0</v>
      </c>
      <c r="DY6" s="139"/>
      <c r="DZ6" s="139"/>
      <c r="EA6" s="139">
        <f aca="true" t="shared" si="59" ref="EA6:EA14">DU6-DS6</f>
        <v>0</v>
      </c>
      <c r="EB6" s="139"/>
      <c r="EC6" s="139"/>
    </row>
    <row r="7" spans="2:133" ht="15" customHeight="1" hidden="1">
      <c r="B7" s="61"/>
      <c r="C7" s="62"/>
      <c r="D7" s="106"/>
      <c r="E7" s="99"/>
      <c r="F7" s="99"/>
      <c r="G7" s="99"/>
      <c r="H7" s="107"/>
      <c r="I7" s="108"/>
      <c r="J7" s="99"/>
      <c r="K7" s="99"/>
      <c r="L7" s="99"/>
      <c r="M7" s="99"/>
      <c r="N7" s="99"/>
      <c r="O7" s="99"/>
      <c r="P7" s="99"/>
      <c r="Q7" s="99"/>
      <c r="R7" s="109"/>
      <c r="S7" s="95">
        <f aca="true" t="shared" si="60" ref="S7:S14">SUMIF(AQ7:AU7,"&gt;0",AQ7:AU7)</f>
        <v>0</v>
      </c>
      <c r="T7" s="96">
        <f aca="true" t="shared" si="61" ref="T7:T14">SUMIF(CA7:CO7,"&gt;0",CA7:CO7)</f>
        <v>0</v>
      </c>
      <c r="U7" s="49"/>
      <c r="V7" s="49"/>
      <c r="W7" s="97">
        <f aca="true" t="shared" si="62" ref="W7:W14">SUMIF(CP7:DD7,"&gt;0",CP7:DD7)</f>
        <v>0</v>
      </c>
      <c r="X7" s="98">
        <f aca="true" t="shared" si="63" ref="X7:X14">SUMIF(AV7:AZ7,"&gt;0",AV7:AZ7)</f>
        <v>0</v>
      </c>
      <c r="Y7" s="106"/>
      <c r="Z7" s="99"/>
      <c r="AA7" s="99"/>
      <c r="AB7" s="99"/>
      <c r="AC7" s="107"/>
      <c r="AD7" s="108"/>
      <c r="AE7" s="99"/>
      <c r="AF7" s="99"/>
      <c r="AG7" s="99"/>
      <c r="AH7" s="99"/>
      <c r="AI7" s="99"/>
      <c r="AJ7" s="99"/>
      <c r="AK7" s="99"/>
      <c r="AL7" s="99"/>
      <c r="AM7" s="109"/>
      <c r="AN7" s="58"/>
      <c r="AO7" s="63"/>
      <c r="BB7" s="38">
        <f t="shared" si="1"/>
        <v>0</v>
      </c>
      <c r="BC7" s="38">
        <f t="shared" si="2"/>
        <v>0</v>
      </c>
      <c r="BD7" s="38">
        <f t="shared" si="3"/>
        <v>0</v>
      </c>
      <c r="BE7" s="38">
        <f t="shared" si="4"/>
        <v>0</v>
      </c>
      <c r="BF7" s="38">
        <f t="shared" si="5"/>
        <v>0</v>
      </c>
      <c r="BG7" s="38">
        <f t="shared" si="6"/>
        <v>0</v>
      </c>
      <c r="BH7" s="38">
        <f t="shared" si="7"/>
        <v>0</v>
      </c>
      <c r="BI7" s="38">
        <f t="shared" si="8"/>
        <v>0</v>
      </c>
      <c r="BJ7" s="38">
        <f t="shared" si="9"/>
        <v>0</v>
      </c>
      <c r="BK7" s="38">
        <f t="shared" si="10"/>
        <v>0</v>
      </c>
      <c r="BM7" s="38">
        <f aca="true" t="shared" si="64" ref="BM7:BM14">IF(BB7&gt;BG7,1,0)</f>
        <v>0</v>
      </c>
      <c r="BN7" s="38">
        <f aca="true" t="shared" si="65" ref="BN7:BN14">IF(BC7&gt;BH7,1,0)</f>
        <v>0</v>
      </c>
      <c r="BO7" s="38">
        <f aca="true" t="shared" si="66" ref="BO7:BO14">IF(BD7&gt;BI7,1,0)</f>
        <v>0</v>
      </c>
      <c r="BP7" s="38">
        <f t="shared" si="11"/>
        <v>0</v>
      </c>
      <c r="BQ7" s="38">
        <f aca="true" t="shared" si="67" ref="BQ7:BQ14">IF(BF7&gt;BK7,1,0)</f>
        <v>0</v>
      </c>
      <c r="BR7" s="38">
        <f t="shared" si="12"/>
        <v>0</v>
      </c>
      <c r="BS7" s="38">
        <f t="shared" si="13"/>
        <v>0</v>
      </c>
      <c r="BT7" s="38">
        <f t="shared" si="14"/>
        <v>0</v>
      </c>
      <c r="BU7" s="38">
        <f t="shared" si="15"/>
        <v>0</v>
      </c>
      <c r="BV7" s="38">
        <f t="shared" si="16"/>
        <v>0</v>
      </c>
      <c r="BX7" s="38">
        <f t="shared" si="17"/>
        <v>0</v>
      </c>
      <c r="BY7" s="38">
        <f aca="true" t="shared" si="68" ref="BY7:BY14">SUMIF(BR7:BV7,"&gt;0",BR7:BV7)</f>
        <v>0</v>
      </c>
      <c r="CP7" s="38">
        <f t="shared" si="32"/>
        <v>0</v>
      </c>
      <c r="CQ7" s="38" t="e">
        <f t="shared" si="33"/>
        <v>#VALUE!</v>
      </c>
      <c r="CR7" s="38" t="e">
        <f t="shared" si="34"/>
        <v>#VALUE!</v>
      </c>
      <c r="CS7" s="38">
        <f t="shared" si="35"/>
        <v>0</v>
      </c>
      <c r="CT7" s="38" t="e">
        <f t="shared" si="36"/>
        <v>#VALUE!</v>
      </c>
      <c r="CU7" s="38" t="e">
        <f t="shared" si="37"/>
        <v>#VALUE!</v>
      </c>
      <c r="CV7" s="38">
        <f t="shared" si="38"/>
        <v>0</v>
      </c>
      <c r="CW7" s="38" t="e">
        <f t="shared" si="39"/>
        <v>#VALUE!</v>
      </c>
      <c r="CX7" s="38" t="e">
        <f t="shared" si="40"/>
        <v>#VALUE!</v>
      </c>
      <c r="CY7" s="38">
        <f t="shared" si="41"/>
        <v>0</v>
      </c>
      <c r="CZ7" s="38" t="e">
        <f t="shared" si="42"/>
        <v>#VALUE!</v>
      </c>
      <c r="DA7" s="38" t="e">
        <f t="shared" si="43"/>
        <v>#VALUE!</v>
      </c>
      <c r="DB7" s="38">
        <f t="shared" si="44"/>
        <v>0</v>
      </c>
      <c r="DC7" s="38" t="e">
        <f t="shared" si="45"/>
        <v>#VALUE!</v>
      </c>
      <c r="DD7" s="38" t="e">
        <f t="shared" si="46"/>
        <v>#VALUE!</v>
      </c>
      <c r="DO7" s="38">
        <f t="shared" si="54"/>
        <v>0</v>
      </c>
      <c r="DS7" s="139"/>
      <c r="DT7" s="139"/>
      <c r="DU7" s="139"/>
      <c r="DV7" s="139"/>
      <c r="DX7" s="139"/>
      <c r="DY7" s="139"/>
      <c r="DZ7" s="139"/>
      <c r="EA7" s="139"/>
      <c r="EB7" s="139"/>
      <c r="EC7" s="139"/>
    </row>
    <row r="8" spans="2:133" ht="15">
      <c r="B8" s="61">
        <v>3</v>
      </c>
      <c r="C8" s="62" t="str">
        <f>IF(Прогноз!C7&lt;&gt;"",Прогноз!C7,"")</f>
        <v>сухОФрукт</v>
      </c>
      <c r="D8" s="106">
        <f>((VALUE(MID(Прогноз!E7,1,1))))</f>
        <v>2</v>
      </c>
      <c r="E8" s="99">
        <f>((VALUE(MID(Прогноз!E7,2,1))))</f>
        <v>1</v>
      </c>
      <c r="F8" s="99">
        <f>((VALUE(MID(Прогноз!E7,3,1))))</f>
        <v>1</v>
      </c>
      <c r="G8" s="99">
        <f>((VALUE(MID(Прогноз!E7,4,1))))</f>
        <v>1</v>
      </c>
      <c r="H8" s="107">
        <f>((VALUE(MID(Прогноз!E7,5,1))))</f>
        <v>1</v>
      </c>
      <c r="I8" s="108">
        <f>((VALUE(MID(Прогноз!E7,6,1))))</f>
        <v>2</v>
      </c>
      <c r="J8" s="99">
        <f>((VALUE(MID(Прогноз!E7,7,1))))</f>
        <v>1</v>
      </c>
      <c r="K8" s="99">
        <f>((VALUE(MID(Прогноз!E7,8,1))))</f>
        <v>1</v>
      </c>
      <c r="L8" s="99">
        <f>((VALUE(MID(Прогноз!E7,9,1))))</f>
        <v>2</v>
      </c>
      <c r="M8" s="99">
        <f>((VALUE(MID(Прогноз!E7,10,1))))</f>
        <v>1</v>
      </c>
      <c r="N8" s="99">
        <f>((VALUE(MID(Прогноз!E7,11,1))))</f>
        <v>2</v>
      </c>
      <c r="O8" s="99">
        <f>((VALUE(MID(Прогноз!E7,12,1))))</f>
        <v>2</v>
      </c>
      <c r="P8" s="99">
        <f>((VALUE(MID(Прогноз!E7,13,1))))</f>
        <v>1</v>
      </c>
      <c r="Q8" s="99">
        <f>((VALUE(MID(Прогноз!E7,14,1))))</f>
        <v>1</v>
      </c>
      <c r="R8" s="109">
        <f>((VALUE(MID(Прогноз!E7,15,1))))</f>
        <v>1</v>
      </c>
      <c r="S8" s="95">
        <f t="shared" si="60"/>
        <v>0</v>
      </c>
      <c r="T8" s="96">
        <f t="shared" si="61"/>
        <v>0</v>
      </c>
      <c r="U8" s="49">
        <v>0</v>
      </c>
      <c r="V8" s="49">
        <v>0</v>
      </c>
      <c r="W8" s="97">
        <v>0</v>
      </c>
      <c r="X8" s="98">
        <f t="shared" si="63"/>
        <v>0</v>
      </c>
      <c r="Y8" s="106">
        <f>((VALUE(MID(Прогноз!F8,1,1))))</f>
        <v>2</v>
      </c>
      <c r="Z8" s="99">
        <f>((VALUE(MID(Прогноз!F8,2,1))))</f>
        <v>1</v>
      </c>
      <c r="AA8" s="99">
        <f>((VALUE(MID(Прогноз!F8,3,1))))</f>
        <v>2</v>
      </c>
      <c r="AB8" s="99">
        <f>((VALUE(MID(Прогноз!F8,4,1))))</f>
        <v>1</v>
      </c>
      <c r="AC8" s="107">
        <f>((VALUE(MID(Прогноз!F8,5,1))))</f>
        <v>1</v>
      </c>
      <c r="AD8" s="108">
        <f>((VALUE(MID(Прогноз!F8,6,1))))</f>
        <v>0</v>
      </c>
      <c r="AE8" s="99">
        <f>((VALUE(MID(Прогноз!F8,7,1))))</f>
        <v>1</v>
      </c>
      <c r="AF8" s="99">
        <f>((VALUE(MID(Прогноз!F8,8,1))))</f>
        <v>0</v>
      </c>
      <c r="AG8" s="99">
        <f>((VALUE(MID(Прогноз!F8,9,1))))</f>
        <v>1</v>
      </c>
      <c r="AH8" s="99">
        <f>((VALUE(MID(Прогноз!F8,10,1))))</f>
        <v>0</v>
      </c>
      <c r="AI8" s="99">
        <f>((VALUE(MID(Прогноз!F8,11,1))))</f>
        <v>1</v>
      </c>
      <c r="AJ8" s="99">
        <f>((VALUE(MID(Прогноз!F8,12,1))))</f>
        <v>1</v>
      </c>
      <c r="AK8" s="99">
        <f>((VALUE(MID(Прогноз!F8,13,1))))</f>
        <v>0</v>
      </c>
      <c r="AL8" s="99">
        <f>((VALUE(MID(Прогноз!F8,14,1))))</f>
        <v>1</v>
      </c>
      <c r="AM8" s="109">
        <f>((VALUE(MID(Прогноз!F8,15,1))))</f>
        <v>0</v>
      </c>
      <c r="AN8" s="58" t="str">
        <f>IF(Прогноз!D8&lt;&gt;"",Прогноз!D8,"")</f>
        <v>BROKER</v>
      </c>
      <c r="AO8" s="63">
        <v>3</v>
      </c>
      <c r="AQ8" s="38">
        <f>IF(D8=Главная!$E$3,1,0)</f>
        <v>0</v>
      </c>
      <c r="AR8" s="38">
        <f>IF(E8=Главная!$E$4,1,0)</f>
        <v>0</v>
      </c>
      <c r="AS8" s="38">
        <f>IF(F8=Главная!$E$5,1,0)</f>
        <v>0</v>
      </c>
      <c r="AT8" s="38">
        <f>IF(G8=Главная!$E$6,1,0)</f>
        <v>0</v>
      </c>
      <c r="AU8" s="38">
        <f>IF(H8=Главная!$E$7,1,0)</f>
        <v>0</v>
      </c>
      <c r="AV8" s="38">
        <f>IF(Y8=Главная!$E$3,1,0)</f>
        <v>0</v>
      </c>
      <c r="AW8" s="38">
        <f>IF(Z8=Главная!$E$4,1,0)</f>
        <v>0</v>
      </c>
      <c r="AX8" s="38">
        <f>IF(AA8=Главная!$E$5,1,0)</f>
        <v>0</v>
      </c>
      <c r="AY8" s="38">
        <f>IF(AB8=Главная!$E$6,1,0)</f>
        <v>0</v>
      </c>
      <c r="AZ8" s="38">
        <f>IF(AC8=Главная!$E$7,1,0)</f>
        <v>0</v>
      </c>
      <c r="BB8" s="38">
        <f t="shared" si="1"/>
        <v>0</v>
      </c>
      <c r="BC8" s="38">
        <f t="shared" si="2"/>
        <v>0</v>
      </c>
      <c r="BD8" s="38">
        <f t="shared" si="3"/>
        <v>0</v>
      </c>
      <c r="BE8" s="38">
        <f t="shared" si="4"/>
        <v>0</v>
      </c>
      <c r="BF8" s="38">
        <f t="shared" si="5"/>
        <v>0</v>
      </c>
      <c r="BG8" s="38">
        <f t="shared" si="6"/>
        <v>0</v>
      </c>
      <c r="BH8" s="38">
        <f t="shared" si="7"/>
        <v>0</v>
      </c>
      <c r="BI8" s="38">
        <f t="shared" si="8"/>
        <v>0</v>
      </c>
      <c r="BJ8" s="38">
        <f t="shared" si="9"/>
        <v>0</v>
      </c>
      <c r="BK8" s="38">
        <f t="shared" si="10"/>
        <v>0</v>
      </c>
      <c r="BM8" s="38">
        <f t="shared" si="64"/>
        <v>0</v>
      </c>
      <c r="BN8" s="38">
        <f t="shared" si="65"/>
        <v>0</v>
      </c>
      <c r="BO8" s="38">
        <f t="shared" si="66"/>
        <v>0</v>
      </c>
      <c r="BP8" s="38">
        <f t="shared" si="11"/>
        <v>0</v>
      </c>
      <c r="BQ8" s="38">
        <f t="shared" si="67"/>
        <v>0</v>
      </c>
      <c r="BR8" s="38">
        <f t="shared" si="12"/>
        <v>0</v>
      </c>
      <c r="BS8" s="38">
        <f t="shared" si="13"/>
        <v>0</v>
      </c>
      <c r="BT8" s="38">
        <f t="shared" si="14"/>
        <v>0</v>
      </c>
      <c r="BU8" s="38">
        <f t="shared" si="15"/>
        <v>0</v>
      </c>
      <c r="BV8" s="38">
        <f t="shared" si="16"/>
        <v>0</v>
      </c>
      <c r="BX8" s="38">
        <f t="shared" si="17"/>
        <v>0</v>
      </c>
      <c r="BY8" s="38">
        <f t="shared" si="68"/>
        <v>0</v>
      </c>
      <c r="CA8" s="38">
        <f t="shared" si="18"/>
        <v>0</v>
      </c>
      <c r="CB8" s="38" t="e">
        <f>IF(AND(($I$29-$J$29=I8-J8),$I$29&lt;&gt;I8,$J$29&lt;&gt;J8,$I$29&lt;&gt;"",$J$29&lt;&gt;""),3,0)</f>
        <v>#VALUE!</v>
      </c>
      <c r="CC8" s="38" t="e">
        <f t="shared" si="19"/>
        <v>#VALUE!</v>
      </c>
      <c r="CD8" s="38">
        <f t="shared" si="20"/>
        <v>0</v>
      </c>
      <c r="CE8" s="38" t="e">
        <f t="shared" si="21"/>
        <v>#VALUE!</v>
      </c>
      <c r="CF8" s="38" t="e">
        <f t="shared" si="22"/>
        <v>#VALUE!</v>
      </c>
      <c r="CG8" s="38">
        <f t="shared" si="23"/>
        <v>0</v>
      </c>
      <c r="CH8" s="38" t="e">
        <f t="shared" si="24"/>
        <v>#VALUE!</v>
      </c>
      <c r="CI8" s="38" t="e">
        <f t="shared" si="25"/>
        <v>#VALUE!</v>
      </c>
      <c r="CJ8" s="38">
        <f t="shared" si="26"/>
        <v>0</v>
      </c>
      <c r="CK8" s="38" t="e">
        <f t="shared" si="27"/>
        <v>#VALUE!</v>
      </c>
      <c r="CL8" s="38" t="e">
        <f t="shared" si="28"/>
        <v>#VALUE!</v>
      </c>
      <c r="CM8" s="38">
        <f t="shared" si="29"/>
        <v>0</v>
      </c>
      <c r="CN8" s="38" t="e">
        <f t="shared" si="30"/>
        <v>#VALUE!</v>
      </c>
      <c r="CO8" s="38" t="e">
        <f t="shared" si="31"/>
        <v>#VALUE!</v>
      </c>
      <c r="CP8" s="38">
        <f t="shared" si="32"/>
        <v>0</v>
      </c>
      <c r="CQ8" s="38" t="e">
        <f t="shared" si="33"/>
        <v>#VALUE!</v>
      </c>
      <c r="CR8" s="38" t="e">
        <f t="shared" si="34"/>
        <v>#VALUE!</v>
      </c>
      <c r="CS8" s="38">
        <f t="shared" si="35"/>
        <v>0</v>
      </c>
      <c r="CT8" s="38" t="e">
        <f t="shared" si="36"/>
        <v>#VALUE!</v>
      </c>
      <c r="CU8" s="38" t="e">
        <f t="shared" si="37"/>
        <v>#VALUE!</v>
      </c>
      <c r="CV8" s="38">
        <f t="shared" si="38"/>
        <v>0</v>
      </c>
      <c r="CW8" s="38" t="e">
        <f t="shared" si="39"/>
        <v>#VALUE!</v>
      </c>
      <c r="CX8" s="38" t="e">
        <f t="shared" si="40"/>
        <v>#VALUE!</v>
      </c>
      <c r="CY8" s="38">
        <f t="shared" si="41"/>
        <v>0</v>
      </c>
      <c r="CZ8" s="38" t="e">
        <f t="shared" si="42"/>
        <v>#VALUE!</v>
      </c>
      <c r="DA8" s="38" t="e">
        <f t="shared" si="43"/>
        <v>#VALUE!</v>
      </c>
      <c r="DB8" s="38">
        <f t="shared" si="44"/>
        <v>0</v>
      </c>
      <c r="DC8" s="38" t="e">
        <f t="shared" si="45"/>
        <v>#VALUE!</v>
      </c>
      <c r="DD8" s="38" t="e">
        <f t="shared" si="46"/>
        <v>#VALUE!</v>
      </c>
      <c r="DF8" s="38">
        <f t="shared" si="47"/>
        <v>0</v>
      </c>
      <c r="DG8" s="38">
        <f t="shared" si="48"/>
        <v>0</v>
      </c>
      <c r="DI8" s="38">
        <f t="shared" si="49"/>
        <v>0</v>
      </c>
      <c r="DJ8" s="38">
        <f t="shared" si="50"/>
        <v>0</v>
      </c>
      <c r="DL8" s="38">
        <f t="shared" si="51"/>
        <v>0</v>
      </c>
      <c r="DM8" s="38">
        <f t="shared" si="52"/>
        <v>0</v>
      </c>
      <c r="DN8" s="38">
        <f t="shared" si="53"/>
        <v>0</v>
      </c>
      <c r="DO8" s="38">
        <f t="shared" si="54"/>
        <v>0</v>
      </c>
      <c r="DP8" s="38">
        <f t="shared" si="55"/>
        <v>0</v>
      </c>
      <c r="DQ8" s="38">
        <f t="shared" si="56"/>
        <v>0</v>
      </c>
      <c r="DS8" s="139">
        <f t="shared" si="57"/>
        <v>0</v>
      </c>
      <c r="DT8" s="139"/>
      <c r="DU8" s="139">
        <f aca="true" t="shared" si="69" ref="DU8:DU14">SUM(BY8,DO8:DQ8)</f>
        <v>0</v>
      </c>
      <c r="DV8" s="139"/>
      <c r="DX8" s="139">
        <f t="shared" si="58"/>
        <v>0</v>
      </c>
      <c r="DY8" s="139"/>
      <c r="DZ8" s="139"/>
      <c r="EA8" s="139">
        <f t="shared" si="59"/>
        <v>0</v>
      </c>
      <c r="EB8" s="139"/>
      <c r="EC8" s="139"/>
    </row>
    <row r="9" spans="2:133" ht="15" customHeight="1" hidden="1">
      <c r="B9" s="61"/>
      <c r="C9" s="62"/>
      <c r="D9" s="106"/>
      <c r="E9" s="99"/>
      <c r="F9" s="99"/>
      <c r="G9" s="99"/>
      <c r="H9" s="107"/>
      <c r="I9" s="108"/>
      <c r="J9" s="99"/>
      <c r="K9" s="99"/>
      <c r="L9" s="99"/>
      <c r="M9" s="99"/>
      <c r="N9" s="99"/>
      <c r="O9" s="99"/>
      <c r="P9" s="99"/>
      <c r="Q9" s="99"/>
      <c r="R9" s="109"/>
      <c r="S9" s="95">
        <f t="shared" si="60"/>
        <v>0</v>
      </c>
      <c r="T9" s="96">
        <f t="shared" si="61"/>
        <v>0</v>
      </c>
      <c r="U9" s="49"/>
      <c r="V9" s="49"/>
      <c r="W9" s="97">
        <f t="shared" si="62"/>
        <v>0</v>
      </c>
      <c r="X9" s="98">
        <f t="shared" si="63"/>
        <v>0</v>
      </c>
      <c r="Y9" s="106"/>
      <c r="Z9" s="99"/>
      <c r="AA9" s="99"/>
      <c r="AB9" s="99"/>
      <c r="AC9" s="107"/>
      <c r="AD9" s="108"/>
      <c r="AE9" s="99"/>
      <c r="AF9" s="99"/>
      <c r="AG9" s="99"/>
      <c r="AH9" s="99"/>
      <c r="AI9" s="99"/>
      <c r="AJ9" s="99"/>
      <c r="AK9" s="99"/>
      <c r="AL9" s="99"/>
      <c r="AM9" s="109"/>
      <c r="AN9" s="58"/>
      <c r="AO9" s="63"/>
      <c r="BB9" s="38">
        <f t="shared" si="1"/>
        <v>0</v>
      </c>
      <c r="BC9" s="38">
        <f t="shared" si="2"/>
        <v>0</v>
      </c>
      <c r="BD9" s="38">
        <f t="shared" si="3"/>
        <v>0</v>
      </c>
      <c r="BE9" s="38">
        <f t="shared" si="4"/>
        <v>0</v>
      </c>
      <c r="BF9" s="38">
        <f t="shared" si="5"/>
        <v>0</v>
      </c>
      <c r="BG9" s="38">
        <f t="shared" si="6"/>
        <v>0</v>
      </c>
      <c r="BH9" s="38">
        <f t="shared" si="7"/>
        <v>0</v>
      </c>
      <c r="BI9" s="38">
        <f t="shared" si="8"/>
        <v>0</v>
      </c>
      <c r="BJ9" s="38">
        <f t="shared" si="9"/>
        <v>0</v>
      </c>
      <c r="BK9" s="38">
        <f t="shared" si="10"/>
        <v>0</v>
      </c>
      <c r="BM9" s="38">
        <f t="shared" si="64"/>
        <v>0</v>
      </c>
      <c r="BN9" s="38">
        <f t="shared" si="65"/>
        <v>0</v>
      </c>
      <c r="BO9" s="38">
        <f t="shared" si="66"/>
        <v>0</v>
      </c>
      <c r="BP9" s="38">
        <f t="shared" si="11"/>
        <v>0</v>
      </c>
      <c r="BQ9" s="38">
        <f t="shared" si="67"/>
        <v>0</v>
      </c>
      <c r="BR9" s="38">
        <f t="shared" si="12"/>
        <v>0</v>
      </c>
      <c r="BS9" s="38">
        <f t="shared" si="13"/>
        <v>0</v>
      </c>
      <c r="BT9" s="38">
        <f t="shared" si="14"/>
        <v>0</v>
      </c>
      <c r="BU9" s="38">
        <f t="shared" si="15"/>
        <v>0</v>
      </c>
      <c r="BV9" s="38">
        <f t="shared" si="16"/>
        <v>0</v>
      </c>
      <c r="BX9" s="38">
        <f t="shared" si="17"/>
        <v>0</v>
      </c>
      <c r="BY9" s="38">
        <f t="shared" si="68"/>
        <v>0</v>
      </c>
      <c r="CP9" s="38">
        <f t="shared" si="32"/>
        <v>0</v>
      </c>
      <c r="CQ9" s="38" t="e">
        <f t="shared" si="33"/>
        <v>#VALUE!</v>
      </c>
      <c r="CR9" s="38" t="e">
        <f t="shared" si="34"/>
        <v>#VALUE!</v>
      </c>
      <c r="CS9" s="38">
        <f t="shared" si="35"/>
        <v>0</v>
      </c>
      <c r="CT9" s="38" t="e">
        <f t="shared" si="36"/>
        <v>#VALUE!</v>
      </c>
      <c r="CU9" s="38" t="e">
        <f t="shared" si="37"/>
        <v>#VALUE!</v>
      </c>
      <c r="CV9" s="38">
        <f t="shared" si="38"/>
        <v>0</v>
      </c>
      <c r="CW9" s="38" t="e">
        <f t="shared" si="39"/>
        <v>#VALUE!</v>
      </c>
      <c r="CX9" s="38" t="e">
        <f t="shared" si="40"/>
        <v>#VALUE!</v>
      </c>
      <c r="CY9" s="38">
        <f t="shared" si="41"/>
        <v>0</v>
      </c>
      <c r="CZ9" s="38" t="e">
        <f t="shared" si="42"/>
        <v>#VALUE!</v>
      </c>
      <c r="DA9" s="38" t="e">
        <f t="shared" si="43"/>
        <v>#VALUE!</v>
      </c>
      <c r="DB9" s="38">
        <f t="shared" si="44"/>
        <v>0</v>
      </c>
      <c r="DC9" s="38" t="e">
        <f t="shared" si="45"/>
        <v>#VALUE!</v>
      </c>
      <c r="DD9" s="38" t="e">
        <f t="shared" si="46"/>
        <v>#VALUE!</v>
      </c>
      <c r="DO9" s="38">
        <f t="shared" si="54"/>
        <v>0</v>
      </c>
      <c r="DS9" s="139"/>
      <c r="DT9" s="139"/>
      <c r="DU9" s="139"/>
      <c r="DV9" s="139"/>
      <c r="DX9" s="139"/>
      <c r="DY9" s="139"/>
      <c r="DZ9" s="139"/>
      <c r="EA9" s="139"/>
      <c r="EB9" s="139"/>
      <c r="EC9" s="139"/>
    </row>
    <row r="10" spans="2:133" ht="15">
      <c r="B10" s="61">
        <v>4</v>
      </c>
      <c r="C10" s="62" t="str">
        <f>IF(Прогноз!C9&lt;&gt;"",Прогноз!C9,"")</f>
        <v>ZigZag</v>
      </c>
      <c r="D10" s="106">
        <f>((VALUE(MID(Прогноз!E9,1,1))))</f>
        <v>2</v>
      </c>
      <c r="E10" s="99">
        <f>((VALUE(MID(Прогноз!E9,2,1))))</f>
        <v>2</v>
      </c>
      <c r="F10" s="99">
        <f>((VALUE(MID(Прогноз!E9,3,1))))</f>
        <v>1</v>
      </c>
      <c r="G10" s="99">
        <f>((VALUE(MID(Прогноз!E9,4,1))))</f>
        <v>1</v>
      </c>
      <c r="H10" s="107">
        <f>((VALUE(MID(Прогноз!E9,5,1))))</f>
        <v>1</v>
      </c>
      <c r="I10" s="108">
        <f>((VALUE(MID(Прогноз!E9,6,1))))</f>
        <v>1</v>
      </c>
      <c r="J10" s="99">
        <f>((VALUE(MID(Прогноз!E9,7,1))))</f>
        <v>0</v>
      </c>
      <c r="K10" s="99">
        <f>((VALUE(MID(Прогноз!E9,8,1))))</f>
        <v>0</v>
      </c>
      <c r="L10" s="99">
        <f>((VALUE(MID(Прогноз!E9,9,1))))</f>
        <v>2</v>
      </c>
      <c r="M10" s="99">
        <f>((VALUE(MID(Прогноз!E9,10,1))))</f>
        <v>0</v>
      </c>
      <c r="N10" s="99">
        <f>((VALUE(MID(Прогноз!E9,11,1))))</f>
        <v>1</v>
      </c>
      <c r="O10" s="99">
        <f>((VALUE(MID(Прогноз!E9,12,1))))</f>
        <v>1</v>
      </c>
      <c r="P10" s="99">
        <f>((VALUE(MID(Прогноз!E9,13,1))))</f>
        <v>1</v>
      </c>
      <c r="Q10" s="99">
        <f>((VALUE(MID(Прогноз!E9,14,1))))</f>
        <v>1</v>
      </c>
      <c r="R10" s="109">
        <f>((VALUE(MID(Прогноз!E9,15,1))))</f>
        <v>1</v>
      </c>
      <c r="S10" s="95">
        <f t="shared" si="60"/>
        <v>0</v>
      </c>
      <c r="T10" s="96">
        <f t="shared" si="61"/>
        <v>0</v>
      </c>
      <c r="U10" s="49">
        <v>0</v>
      </c>
      <c r="V10" s="49">
        <v>0</v>
      </c>
      <c r="W10" s="97">
        <f>SUMIF(CP10:DD10,"&gt;0",CP10:DD10)</f>
        <v>0</v>
      </c>
      <c r="X10" s="98">
        <f t="shared" si="63"/>
        <v>0</v>
      </c>
      <c r="Y10" s="106">
        <f>((VALUE(MID(Прогноз!F10,1,1))))</f>
        <v>2</v>
      </c>
      <c r="Z10" s="99">
        <f>((VALUE(MID(Прогноз!F10,2,1))))</f>
        <v>0</v>
      </c>
      <c r="AA10" s="99">
        <f>((VALUE(MID(Прогноз!F10,3,1))))</f>
        <v>2</v>
      </c>
      <c r="AB10" s="99">
        <f>((VALUE(MID(Прогноз!F10,4,1))))</f>
        <v>1</v>
      </c>
      <c r="AC10" s="107">
        <f>((VALUE(MID(Прогноз!F10,5,1))))</f>
        <v>1</v>
      </c>
      <c r="AD10" s="108">
        <f>((VALUE(MID(Прогноз!F10,6,1))))</f>
        <v>1</v>
      </c>
      <c r="AE10" s="99">
        <f>((VALUE(MID(Прогноз!F10,7,1))))</f>
        <v>1</v>
      </c>
      <c r="AF10" s="99">
        <f>((VALUE(MID(Прогноз!F10,8,1))))</f>
        <v>0</v>
      </c>
      <c r="AG10" s="99">
        <f>((VALUE(MID(Прогноз!F10,9,1))))</f>
        <v>2</v>
      </c>
      <c r="AH10" s="99">
        <f>((VALUE(MID(Прогноз!F10,10,1))))</f>
        <v>0</v>
      </c>
      <c r="AI10" s="99">
        <f>((VALUE(MID(Прогноз!F10,11,1))))</f>
        <v>1</v>
      </c>
      <c r="AJ10" s="99">
        <f>((VALUE(MID(Прогноз!F10,12,1))))</f>
        <v>1</v>
      </c>
      <c r="AK10" s="99">
        <f>((VALUE(MID(Прогноз!F10,13,1))))</f>
        <v>0</v>
      </c>
      <c r="AL10" s="99">
        <f>((VALUE(MID(Прогноз!F10,14,1))))</f>
        <v>2</v>
      </c>
      <c r="AM10" s="109">
        <f>((VALUE(MID(Прогноз!F10,15,1))))</f>
        <v>0</v>
      </c>
      <c r="AN10" s="58" t="str">
        <f>IF(Прогноз!D10&lt;&gt;"",Прогноз!D10,"")</f>
        <v>HomGr</v>
      </c>
      <c r="AO10" s="63">
        <v>4</v>
      </c>
      <c r="AQ10" s="38">
        <f>IF(D10=Главная!$E$3,1,0)</f>
        <v>0</v>
      </c>
      <c r="AR10" s="38">
        <f>IF(E10=Главная!$E$4,1,0)</f>
        <v>0</v>
      </c>
      <c r="AS10" s="38">
        <f>IF(F10=Главная!$E$5,1,0)</f>
        <v>0</v>
      </c>
      <c r="AT10" s="38">
        <f>IF(G10=Главная!$E$6,1,0)</f>
        <v>0</v>
      </c>
      <c r="AU10" s="38">
        <f>IF(H10=Главная!$E$7,1,0)</f>
        <v>0</v>
      </c>
      <c r="AV10" s="38">
        <f>IF(Y10=Главная!$E$3,1,0)</f>
        <v>0</v>
      </c>
      <c r="AW10" s="38">
        <f>IF(Z10=Главная!$E$4,1,0)</f>
        <v>0</v>
      </c>
      <c r="AX10" s="38">
        <f>IF(AA10=Главная!$E$5,1,0)</f>
        <v>0</v>
      </c>
      <c r="AY10" s="38">
        <f>IF(AB10=Главная!$E$6,1,0)</f>
        <v>0</v>
      </c>
      <c r="AZ10" s="38">
        <f>IF(AC10=Главная!$E$7,1,0)</f>
        <v>0</v>
      </c>
      <c r="BB10" s="38">
        <f t="shared" si="1"/>
        <v>0</v>
      </c>
      <c r="BC10" s="38">
        <f t="shared" si="2"/>
        <v>0</v>
      </c>
      <c r="BD10" s="38">
        <f t="shared" si="3"/>
        <v>0</v>
      </c>
      <c r="BE10" s="38">
        <f t="shared" si="4"/>
        <v>0</v>
      </c>
      <c r="BF10" s="38">
        <f t="shared" si="5"/>
        <v>0</v>
      </c>
      <c r="BG10" s="38">
        <f t="shared" si="6"/>
        <v>0</v>
      </c>
      <c r="BH10" s="38">
        <f t="shared" si="7"/>
        <v>0</v>
      </c>
      <c r="BI10" s="38">
        <f t="shared" si="8"/>
        <v>0</v>
      </c>
      <c r="BJ10" s="38">
        <f t="shared" si="9"/>
        <v>0</v>
      </c>
      <c r="BK10" s="38">
        <f t="shared" si="10"/>
        <v>0</v>
      </c>
      <c r="BM10" s="38">
        <f t="shared" si="64"/>
        <v>0</v>
      </c>
      <c r="BN10" s="38">
        <f t="shared" si="65"/>
        <v>0</v>
      </c>
      <c r="BO10" s="38">
        <f t="shared" si="66"/>
        <v>0</v>
      </c>
      <c r="BP10" s="38">
        <f t="shared" si="11"/>
        <v>0</v>
      </c>
      <c r="BQ10" s="38">
        <f t="shared" si="67"/>
        <v>0</v>
      </c>
      <c r="BR10" s="38">
        <f t="shared" si="12"/>
        <v>0</v>
      </c>
      <c r="BS10" s="38">
        <f t="shared" si="13"/>
        <v>0</v>
      </c>
      <c r="BT10" s="38">
        <f t="shared" si="14"/>
        <v>0</v>
      </c>
      <c r="BU10" s="38">
        <f t="shared" si="15"/>
        <v>0</v>
      </c>
      <c r="BV10" s="38">
        <f t="shared" si="16"/>
        <v>0</v>
      </c>
      <c r="BX10" s="38">
        <f>SUMIF(BM10:BQ10,"&gt;0",BM10:BQ10)</f>
        <v>0</v>
      </c>
      <c r="BY10" s="38">
        <f>SUMIF(BR10:BV10,"&gt;0",BR10:BV10)</f>
        <v>0</v>
      </c>
      <c r="CA10" s="38">
        <f t="shared" si="18"/>
        <v>0</v>
      </c>
      <c r="CB10" s="38" t="e">
        <f>IF(AND(($I$29-$J$29=I10-J10),$I$29&lt;&gt;I10,$J$29&lt;&gt;J10,$I$29&lt;&gt;"",$J$29&lt;&gt;""),3,0)</f>
        <v>#VALUE!</v>
      </c>
      <c r="CC10" s="38" t="e">
        <f t="shared" si="19"/>
        <v>#VALUE!</v>
      </c>
      <c r="CD10" s="38">
        <f t="shared" si="20"/>
        <v>0</v>
      </c>
      <c r="CE10" s="38" t="e">
        <f t="shared" si="21"/>
        <v>#VALUE!</v>
      </c>
      <c r="CF10" s="38" t="e">
        <f t="shared" si="22"/>
        <v>#VALUE!</v>
      </c>
      <c r="CG10" s="38">
        <f t="shared" si="23"/>
        <v>0</v>
      </c>
      <c r="CH10" s="38" t="e">
        <f t="shared" si="24"/>
        <v>#VALUE!</v>
      </c>
      <c r="CI10" s="38" t="e">
        <f t="shared" si="25"/>
        <v>#VALUE!</v>
      </c>
      <c r="CJ10" s="38">
        <f t="shared" si="26"/>
        <v>0</v>
      </c>
      <c r="CK10" s="38" t="e">
        <f t="shared" si="27"/>
        <v>#VALUE!</v>
      </c>
      <c r="CL10" s="38" t="e">
        <f t="shared" si="28"/>
        <v>#VALUE!</v>
      </c>
      <c r="CM10" s="38">
        <f t="shared" si="29"/>
        <v>0</v>
      </c>
      <c r="CN10" s="38" t="e">
        <f t="shared" si="30"/>
        <v>#VALUE!</v>
      </c>
      <c r="CO10" s="38" t="e">
        <f t="shared" si="31"/>
        <v>#VALUE!</v>
      </c>
      <c r="CP10" s="38">
        <f t="shared" si="32"/>
        <v>0</v>
      </c>
      <c r="CQ10" s="38" t="e">
        <f t="shared" si="33"/>
        <v>#VALUE!</v>
      </c>
      <c r="CR10" s="38" t="e">
        <f t="shared" si="34"/>
        <v>#VALUE!</v>
      </c>
      <c r="CS10" s="38">
        <f t="shared" si="35"/>
        <v>0</v>
      </c>
      <c r="CT10" s="38" t="e">
        <f t="shared" si="36"/>
        <v>#VALUE!</v>
      </c>
      <c r="CU10" s="38" t="e">
        <f t="shared" si="37"/>
        <v>#VALUE!</v>
      </c>
      <c r="CV10" s="38">
        <f t="shared" si="38"/>
        <v>0</v>
      </c>
      <c r="CW10" s="38" t="e">
        <f t="shared" si="39"/>
        <v>#VALUE!</v>
      </c>
      <c r="CX10" s="38" t="e">
        <f t="shared" si="40"/>
        <v>#VALUE!</v>
      </c>
      <c r="CY10" s="38">
        <f t="shared" si="41"/>
        <v>0</v>
      </c>
      <c r="CZ10" s="38" t="e">
        <f t="shared" si="42"/>
        <v>#VALUE!</v>
      </c>
      <c r="DA10" s="38" t="e">
        <f t="shared" si="43"/>
        <v>#VALUE!</v>
      </c>
      <c r="DB10" s="38">
        <f t="shared" si="44"/>
        <v>0</v>
      </c>
      <c r="DC10" s="38" t="e">
        <f t="shared" si="45"/>
        <v>#VALUE!</v>
      </c>
      <c r="DD10" s="38" t="e">
        <f t="shared" si="46"/>
        <v>#VALUE!</v>
      </c>
      <c r="DF10" s="38">
        <f>SUMIF(CA10:CO10,"&gt;0",CA10:CO10)</f>
        <v>0</v>
      </c>
      <c r="DG10" s="38">
        <f>SUMIF(CP10:DD10,"&gt;0",CP10:DD10)</f>
        <v>0</v>
      </c>
      <c r="DI10" s="38">
        <f>DF10-DG10</f>
        <v>0</v>
      </c>
      <c r="DJ10" s="38">
        <f>DG10-DF10</f>
        <v>0</v>
      </c>
      <c r="DL10" s="38">
        <f t="shared" si="51"/>
        <v>0</v>
      </c>
      <c r="DM10" s="38">
        <f t="shared" si="52"/>
        <v>0</v>
      </c>
      <c r="DN10" s="38">
        <f t="shared" si="53"/>
        <v>0</v>
      </c>
      <c r="DO10" s="38">
        <f t="shared" si="54"/>
        <v>0</v>
      </c>
      <c r="DP10" s="38">
        <f t="shared" si="55"/>
        <v>0</v>
      </c>
      <c r="DQ10" s="38">
        <f t="shared" si="56"/>
        <v>0</v>
      </c>
      <c r="DS10" s="139">
        <f t="shared" si="57"/>
        <v>0</v>
      </c>
      <c r="DT10" s="139"/>
      <c r="DU10" s="139">
        <f t="shared" si="69"/>
        <v>0</v>
      </c>
      <c r="DV10" s="139"/>
      <c r="DX10" s="139">
        <f t="shared" si="58"/>
        <v>0</v>
      </c>
      <c r="DY10" s="139"/>
      <c r="DZ10" s="139"/>
      <c r="EA10" s="139">
        <f t="shared" si="59"/>
        <v>0</v>
      </c>
      <c r="EB10" s="139"/>
      <c r="EC10" s="139"/>
    </row>
    <row r="11" spans="2:133" ht="15" customHeight="1" hidden="1">
      <c r="B11" s="61"/>
      <c r="C11" s="62"/>
      <c r="D11" s="106"/>
      <c r="E11" s="99"/>
      <c r="F11" s="99"/>
      <c r="G11" s="99"/>
      <c r="H11" s="107"/>
      <c r="I11" s="108"/>
      <c r="J11" s="99"/>
      <c r="K11" s="99"/>
      <c r="L11" s="99"/>
      <c r="M11" s="99"/>
      <c r="N11" s="99"/>
      <c r="O11" s="99"/>
      <c r="P11" s="99"/>
      <c r="Q11" s="99"/>
      <c r="R11" s="109"/>
      <c r="S11" s="95">
        <f t="shared" si="60"/>
        <v>0</v>
      </c>
      <c r="T11" s="96">
        <f t="shared" si="61"/>
        <v>0</v>
      </c>
      <c r="U11" s="49"/>
      <c r="V11" s="49"/>
      <c r="W11" s="97">
        <f t="shared" si="62"/>
        <v>0</v>
      </c>
      <c r="X11" s="98">
        <f t="shared" si="63"/>
        <v>0</v>
      </c>
      <c r="Y11" s="106"/>
      <c r="Z11" s="99"/>
      <c r="AA11" s="99"/>
      <c r="AB11" s="99"/>
      <c r="AC11" s="107"/>
      <c r="AD11" s="108"/>
      <c r="AE11" s="99"/>
      <c r="AF11" s="99"/>
      <c r="AG11" s="99"/>
      <c r="AH11" s="99"/>
      <c r="AI11" s="99"/>
      <c r="AJ11" s="99"/>
      <c r="AK11" s="99"/>
      <c r="AL11" s="99"/>
      <c r="AM11" s="109"/>
      <c r="AN11" s="58"/>
      <c r="AO11" s="63"/>
      <c r="BB11" s="38">
        <f t="shared" si="1"/>
        <v>0</v>
      </c>
      <c r="BC11" s="38">
        <f t="shared" si="2"/>
        <v>0</v>
      </c>
      <c r="BD11" s="38">
        <f t="shared" si="3"/>
        <v>0</v>
      </c>
      <c r="BE11" s="38">
        <f t="shared" si="4"/>
        <v>0</v>
      </c>
      <c r="BF11" s="38">
        <f t="shared" si="5"/>
        <v>0</v>
      </c>
      <c r="BG11" s="38">
        <f t="shared" si="6"/>
        <v>0</v>
      </c>
      <c r="BH11" s="38">
        <f t="shared" si="7"/>
        <v>0</v>
      </c>
      <c r="BI11" s="38">
        <f t="shared" si="8"/>
        <v>0</v>
      </c>
      <c r="BJ11" s="38">
        <f t="shared" si="9"/>
        <v>0</v>
      </c>
      <c r="BK11" s="38">
        <f t="shared" si="10"/>
        <v>0</v>
      </c>
      <c r="BM11" s="38">
        <f t="shared" si="64"/>
        <v>0</v>
      </c>
      <c r="BN11" s="38">
        <f t="shared" si="65"/>
        <v>0</v>
      </c>
      <c r="BO11" s="38">
        <f t="shared" si="66"/>
        <v>0</v>
      </c>
      <c r="BP11" s="38">
        <f t="shared" si="11"/>
        <v>0</v>
      </c>
      <c r="BQ11" s="38">
        <f t="shared" si="67"/>
        <v>0</v>
      </c>
      <c r="BR11" s="38">
        <f t="shared" si="12"/>
        <v>0</v>
      </c>
      <c r="BS11" s="38">
        <f t="shared" si="13"/>
        <v>0</v>
      </c>
      <c r="BT11" s="38">
        <f t="shared" si="14"/>
        <v>0</v>
      </c>
      <c r="BU11" s="38">
        <f t="shared" si="15"/>
        <v>0</v>
      </c>
      <c r="BV11" s="38">
        <f t="shared" si="16"/>
        <v>0</v>
      </c>
      <c r="BX11" s="38">
        <f t="shared" si="17"/>
        <v>0</v>
      </c>
      <c r="BY11" s="38">
        <f t="shared" si="68"/>
        <v>0</v>
      </c>
      <c r="CP11" s="38">
        <f t="shared" si="32"/>
        <v>0</v>
      </c>
      <c r="CQ11" s="38" t="e">
        <f t="shared" si="33"/>
        <v>#VALUE!</v>
      </c>
      <c r="CR11" s="38" t="e">
        <f t="shared" si="34"/>
        <v>#VALUE!</v>
      </c>
      <c r="CS11" s="38">
        <f t="shared" si="35"/>
        <v>0</v>
      </c>
      <c r="CT11" s="38" t="e">
        <f t="shared" si="36"/>
        <v>#VALUE!</v>
      </c>
      <c r="CU11" s="38" t="e">
        <f t="shared" si="37"/>
        <v>#VALUE!</v>
      </c>
      <c r="CV11" s="38">
        <f t="shared" si="38"/>
        <v>0</v>
      </c>
      <c r="CW11" s="38" t="e">
        <f t="shared" si="39"/>
        <v>#VALUE!</v>
      </c>
      <c r="CX11" s="38" t="e">
        <f t="shared" si="40"/>
        <v>#VALUE!</v>
      </c>
      <c r="CY11" s="38">
        <f t="shared" si="41"/>
        <v>0</v>
      </c>
      <c r="CZ11" s="38" t="e">
        <f t="shared" si="42"/>
        <v>#VALUE!</v>
      </c>
      <c r="DA11" s="38" t="e">
        <f t="shared" si="43"/>
        <v>#VALUE!</v>
      </c>
      <c r="DB11" s="38">
        <f t="shared" si="44"/>
        <v>0</v>
      </c>
      <c r="DC11" s="38" t="e">
        <f t="shared" si="45"/>
        <v>#VALUE!</v>
      </c>
      <c r="DD11" s="38" t="e">
        <f t="shared" si="46"/>
        <v>#VALUE!</v>
      </c>
      <c r="DO11" s="38">
        <f t="shared" si="54"/>
        <v>0</v>
      </c>
      <c r="DS11" s="139"/>
      <c r="DT11" s="139"/>
      <c r="DU11" s="139"/>
      <c r="DV11" s="139"/>
      <c r="DX11" s="139"/>
      <c r="DY11" s="139"/>
      <c r="DZ11" s="139"/>
      <c r="EA11" s="139"/>
      <c r="EB11" s="139"/>
      <c r="EC11" s="139"/>
    </row>
    <row r="12" spans="2:133" ht="15">
      <c r="B12" s="61">
        <v>5</v>
      </c>
      <c r="C12" s="62" t="str">
        <f>IF(Прогноз!C11&lt;&gt;"",Прогноз!C11,"")</f>
        <v>Shakhtar</v>
      </c>
      <c r="D12" s="106">
        <f>((VALUE(MID(Прогноз!E11,1,1))))</f>
        <v>2</v>
      </c>
      <c r="E12" s="99">
        <f>((VALUE(MID(Прогноз!E11,2,1))))</f>
        <v>2</v>
      </c>
      <c r="F12" s="99">
        <f>((VALUE(MID(Прогноз!E11,3,1))))</f>
        <v>0</v>
      </c>
      <c r="G12" s="99">
        <f>((VALUE(MID(Прогноз!E11,4,1))))</f>
        <v>1</v>
      </c>
      <c r="H12" s="107">
        <f>((VALUE(MID(Прогноз!E11,5,1))))</f>
        <v>1</v>
      </c>
      <c r="I12" s="108">
        <f>((VALUE(MID(Прогноз!E11,6,1))))</f>
        <v>2</v>
      </c>
      <c r="J12" s="99">
        <f>((VALUE(MID(Прогноз!E11,7,1))))</f>
        <v>0</v>
      </c>
      <c r="K12" s="99">
        <f>((VALUE(MID(Прогноз!E11,8,1))))</f>
        <v>1</v>
      </c>
      <c r="L12" s="99">
        <f>((VALUE(MID(Прогноз!E11,9,1))))</f>
        <v>3</v>
      </c>
      <c r="M12" s="99">
        <f>((VALUE(MID(Прогноз!E11,10,1))))</f>
        <v>0</v>
      </c>
      <c r="N12" s="99">
        <f>((VALUE(MID(Прогноз!E11,11,1))))</f>
        <v>1</v>
      </c>
      <c r="O12" s="99">
        <f>((VALUE(MID(Прогноз!E11,12,1))))</f>
        <v>0</v>
      </c>
      <c r="P12" s="99">
        <f>((VALUE(MID(Прогноз!E11,13,1))))</f>
        <v>1</v>
      </c>
      <c r="Q12" s="99">
        <f>((VALUE(MID(Прогноз!E11,14,1))))</f>
        <v>1</v>
      </c>
      <c r="R12" s="109">
        <f>((VALUE(MID(Прогноз!E11,15,1))))</f>
        <v>0</v>
      </c>
      <c r="S12" s="95">
        <f t="shared" si="60"/>
        <v>0</v>
      </c>
      <c r="T12" s="96">
        <v>0</v>
      </c>
      <c r="U12" s="49">
        <f>DS12</f>
        <v>0</v>
      </c>
      <c r="V12" s="49">
        <v>0</v>
      </c>
      <c r="W12" s="97">
        <f t="shared" si="62"/>
        <v>0</v>
      </c>
      <c r="X12" s="98">
        <f t="shared" si="63"/>
        <v>0</v>
      </c>
      <c r="Y12" s="106">
        <f>((VALUE(MID(Прогноз!F12,1,1))))</f>
        <v>2</v>
      </c>
      <c r="Z12" s="99">
        <f>((VALUE(MID(Прогноз!F12,2,1))))</f>
        <v>1</v>
      </c>
      <c r="AA12" s="99">
        <f>((VALUE(MID(Прогноз!F12,3,1))))</f>
        <v>2</v>
      </c>
      <c r="AB12" s="99">
        <f>((VALUE(MID(Прогноз!F12,4,1))))</f>
        <v>1</v>
      </c>
      <c r="AC12" s="107">
        <f>((VALUE(MID(Прогноз!F12,5,1))))</f>
        <v>1</v>
      </c>
      <c r="AD12" s="108">
        <f>((VALUE(MID(Прогноз!F12,6,1))))</f>
        <v>1</v>
      </c>
      <c r="AE12" s="99">
        <f>((VALUE(MID(Прогноз!F12,7,1))))</f>
        <v>1</v>
      </c>
      <c r="AF12" s="99">
        <f>((VALUE(MID(Прогноз!F12,8,1))))</f>
        <v>0</v>
      </c>
      <c r="AG12" s="99">
        <f>((VALUE(MID(Прогноз!F12,9,1))))</f>
        <v>1</v>
      </c>
      <c r="AH12" s="99">
        <f>((VALUE(MID(Прогноз!F12,10,1))))</f>
        <v>1</v>
      </c>
      <c r="AI12" s="99">
        <f>((VALUE(MID(Прогноз!F12,11,1))))</f>
        <v>1</v>
      </c>
      <c r="AJ12" s="99">
        <f>((VALUE(MID(Прогноз!F12,12,1))))</f>
        <v>1</v>
      </c>
      <c r="AK12" s="99">
        <f>((VALUE(MID(Прогноз!F12,13,1))))</f>
        <v>0</v>
      </c>
      <c r="AL12" s="99">
        <f>((VALUE(MID(Прогноз!F12,14,1))))</f>
        <v>1</v>
      </c>
      <c r="AM12" s="109">
        <f>((VALUE(MID(Прогноз!F12,15,1))))</f>
        <v>0</v>
      </c>
      <c r="AN12" s="58" t="str">
        <f>IF(Прогноз!D12&lt;&gt;"",Прогноз!D12,"")</f>
        <v>Savkoff</v>
      </c>
      <c r="AO12" s="63">
        <v>5</v>
      </c>
      <c r="AQ12" s="38">
        <f>IF(D12=Главная!$E$3,1,0)</f>
        <v>0</v>
      </c>
      <c r="AR12" s="38">
        <f>IF(E12=Главная!$E$4,1,0)</f>
        <v>0</v>
      </c>
      <c r="AS12" s="38">
        <f>IF(F12=Главная!$E$5,1,0)</f>
        <v>0</v>
      </c>
      <c r="AT12" s="38">
        <f>IF(G12=Главная!$E$6,1,0)</f>
        <v>0</v>
      </c>
      <c r="AU12" s="38">
        <f>IF(H12=Главная!$E$7,1,0)</f>
        <v>0</v>
      </c>
      <c r="AV12" s="38">
        <f>IF(Y12=Главная!$E$3,1,0)</f>
        <v>0</v>
      </c>
      <c r="AW12" s="38">
        <f>IF(Z12=Главная!$E$4,1,0)</f>
        <v>0</v>
      </c>
      <c r="AX12" s="38">
        <f>IF(AA12=Главная!$E$5,1,0)</f>
        <v>0</v>
      </c>
      <c r="AY12" s="38">
        <f>IF(AB12=Главная!$E$6,1,0)</f>
        <v>0</v>
      </c>
      <c r="AZ12" s="38">
        <f>IF(AC12=Главная!$E$7,1,0)</f>
        <v>0</v>
      </c>
      <c r="BB12" s="38">
        <f t="shared" si="1"/>
        <v>0</v>
      </c>
      <c r="BC12" s="38">
        <f t="shared" si="2"/>
        <v>0</v>
      </c>
      <c r="BD12" s="38">
        <f t="shared" si="3"/>
        <v>0</v>
      </c>
      <c r="BE12" s="38">
        <f t="shared" si="4"/>
        <v>0</v>
      </c>
      <c r="BF12" s="38">
        <f t="shared" si="5"/>
        <v>0</v>
      </c>
      <c r="BG12" s="38">
        <f t="shared" si="6"/>
        <v>0</v>
      </c>
      <c r="BH12" s="38">
        <f t="shared" si="7"/>
        <v>0</v>
      </c>
      <c r="BI12" s="38">
        <f t="shared" si="8"/>
        <v>0</v>
      </c>
      <c r="BJ12" s="38">
        <f t="shared" si="9"/>
        <v>0</v>
      </c>
      <c r="BK12" s="38">
        <f t="shared" si="10"/>
        <v>0</v>
      </c>
      <c r="BM12" s="38">
        <f t="shared" si="64"/>
        <v>0</v>
      </c>
      <c r="BN12" s="38">
        <f t="shared" si="65"/>
        <v>0</v>
      </c>
      <c r="BO12" s="38">
        <f t="shared" si="66"/>
        <v>0</v>
      </c>
      <c r="BP12" s="38">
        <f t="shared" si="11"/>
        <v>0</v>
      </c>
      <c r="BQ12" s="38">
        <f t="shared" si="67"/>
        <v>0</v>
      </c>
      <c r="BR12" s="38">
        <f t="shared" si="12"/>
        <v>0</v>
      </c>
      <c r="BS12" s="38">
        <f t="shared" si="13"/>
        <v>0</v>
      </c>
      <c r="BT12" s="38">
        <f t="shared" si="14"/>
        <v>0</v>
      </c>
      <c r="BU12" s="38">
        <f t="shared" si="15"/>
        <v>0</v>
      </c>
      <c r="BV12" s="38">
        <f t="shared" si="16"/>
        <v>0</v>
      </c>
      <c r="BX12" s="38">
        <f t="shared" si="17"/>
        <v>0</v>
      </c>
      <c r="BY12" s="38">
        <f t="shared" si="68"/>
        <v>0</v>
      </c>
      <c r="CA12" s="38">
        <f t="shared" si="18"/>
        <v>0</v>
      </c>
      <c r="CB12" s="38" t="e">
        <f>IF(AND(($I$29-$J$29=I12-J12),$I$29&lt;&gt;I12,$J$29&lt;&gt;J12,$I$29&lt;&gt;"",$J$29&lt;&gt;""),3,0)</f>
        <v>#VALUE!</v>
      </c>
      <c r="CC12" s="38" t="e">
        <f t="shared" si="19"/>
        <v>#VALUE!</v>
      </c>
      <c r="CD12" s="38">
        <f t="shared" si="20"/>
        <v>0</v>
      </c>
      <c r="CE12" s="38" t="e">
        <f t="shared" si="21"/>
        <v>#VALUE!</v>
      </c>
      <c r="CF12" s="38" t="e">
        <f t="shared" si="22"/>
        <v>#VALUE!</v>
      </c>
      <c r="CG12" s="38">
        <f t="shared" si="23"/>
        <v>0</v>
      </c>
      <c r="CH12" s="38" t="e">
        <f t="shared" si="24"/>
        <v>#VALUE!</v>
      </c>
      <c r="CI12" s="38" t="e">
        <f t="shared" si="25"/>
        <v>#VALUE!</v>
      </c>
      <c r="CJ12" s="38">
        <f t="shared" si="26"/>
        <v>0</v>
      </c>
      <c r="CK12" s="38" t="e">
        <f t="shared" si="27"/>
        <v>#VALUE!</v>
      </c>
      <c r="CL12" s="38" t="e">
        <f t="shared" si="28"/>
        <v>#VALUE!</v>
      </c>
      <c r="CM12" s="38">
        <f t="shared" si="29"/>
        <v>0</v>
      </c>
      <c r="CN12" s="38" t="e">
        <f t="shared" si="30"/>
        <v>#VALUE!</v>
      </c>
      <c r="CO12" s="38" t="e">
        <f t="shared" si="31"/>
        <v>#VALUE!</v>
      </c>
      <c r="CP12" s="38">
        <f t="shared" si="32"/>
        <v>0</v>
      </c>
      <c r="CQ12" s="38" t="e">
        <f t="shared" si="33"/>
        <v>#VALUE!</v>
      </c>
      <c r="CR12" s="38" t="e">
        <f t="shared" si="34"/>
        <v>#VALUE!</v>
      </c>
      <c r="CS12" s="38">
        <f t="shared" si="35"/>
        <v>0</v>
      </c>
      <c r="CT12" s="38" t="e">
        <f t="shared" si="36"/>
        <v>#VALUE!</v>
      </c>
      <c r="CU12" s="38" t="e">
        <f t="shared" si="37"/>
        <v>#VALUE!</v>
      </c>
      <c r="CV12" s="38">
        <f t="shared" si="38"/>
        <v>0</v>
      </c>
      <c r="CW12" s="38" t="e">
        <f t="shared" si="39"/>
        <v>#VALUE!</v>
      </c>
      <c r="CX12" s="38" t="e">
        <f t="shared" si="40"/>
        <v>#VALUE!</v>
      </c>
      <c r="CY12" s="38">
        <f t="shared" si="41"/>
        <v>0</v>
      </c>
      <c r="CZ12" s="38" t="e">
        <f t="shared" si="42"/>
        <v>#VALUE!</v>
      </c>
      <c r="DA12" s="38" t="e">
        <f t="shared" si="43"/>
        <v>#VALUE!</v>
      </c>
      <c r="DB12" s="38">
        <f t="shared" si="44"/>
        <v>0</v>
      </c>
      <c r="DC12" s="38" t="e">
        <f t="shared" si="45"/>
        <v>#VALUE!</v>
      </c>
      <c r="DD12" s="38" t="e">
        <f t="shared" si="46"/>
        <v>#VALUE!</v>
      </c>
      <c r="DF12" s="38">
        <f t="shared" si="47"/>
        <v>0</v>
      </c>
      <c r="DG12" s="38">
        <f t="shared" si="48"/>
        <v>0</v>
      </c>
      <c r="DI12" s="38">
        <f t="shared" si="49"/>
        <v>0</v>
      </c>
      <c r="DJ12" s="38">
        <f t="shared" si="50"/>
        <v>0</v>
      </c>
      <c r="DL12" s="38">
        <f t="shared" si="51"/>
        <v>0</v>
      </c>
      <c r="DM12" s="38">
        <f t="shared" si="52"/>
        <v>0</v>
      </c>
      <c r="DN12" s="38">
        <f t="shared" si="53"/>
        <v>0</v>
      </c>
      <c r="DO12" s="38">
        <f t="shared" si="54"/>
        <v>0</v>
      </c>
      <c r="DP12" s="38">
        <f t="shared" si="55"/>
        <v>0</v>
      </c>
      <c r="DQ12" s="38">
        <f t="shared" si="56"/>
        <v>0</v>
      </c>
      <c r="DS12" s="139">
        <f t="shared" si="57"/>
        <v>0</v>
      </c>
      <c r="DT12" s="139"/>
      <c r="DU12" s="139">
        <f t="shared" si="69"/>
        <v>0</v>
      </c>
      <c r="DV12" s="139"/>
      <c r="DX12" s="139">
        <f t="shared" si="58"/>
        <v>0</v>
      </c>
      <c r="DY12" s="139"/>
      <c r="DZ12" s="139"/>
      <c r="EA12" s="139">
        <f t="shared" si="59"/>
        <v>0</v>
      </c>
      <c r="EB12" s="139"/>
      <c r="EC12" s="139"/>
    </row>
    <row r="13" spans="2:133" ht="15" customHeight="1" hidden="1">
      <c r="B13" s="64"/>
      <c r="C13" s="65"/>
      <c r="D13" s="106"/>
      <c r="E13" s="99"/>
      <c r="F13" s="99"/>
      <c r="G13" s="99"/>
      <c r="H13" s="107"/>
      <c r="I13" s="108"/>
      <c r="J13" s="99"/>
      <c r="K13" s="99"/>
      <c r="L13" s="99"/>
      <c r="M13" s="99"/>
      <c r="N13" s="99"/>
      <c r="O13" s="99"/>
      <c r="P13" s="99"/>
      <c r="Q13" s="99"/>
      <c r="R13" s="109"/>
      <c r="S13" s="95">
        <f t="shared" si="60"/>
        <v>0</v>
      </c>
      <c r="T13" s="96">
        <f t="shared" si="61"/>
        <v>0</v>
      </c>
      <c r="U13" s="49"/>
      <c r="V13" s="49"/>
      <c r="W13" s="97">
        <f t="shared" si="62"/>
        <v>0</v>
      </c>
      <c r="X13" s="98">
        <f t="shared" si="63"/>
        <v>0</v>
      </c>
      <c r="Y13" s="106"/>
      <c r="Z13" s="99"/>
      <c r="AA13" s="99"/>
      <c r="AB13" s="99"/>
      <c r="AC13" s="107"/>
      <c r="AD13" s="108"/>
      <c r="AE13" s="99"/>
      <c r="AF13" s="99"/>
      <c r="AG13" s="99"/>
      <c r="AH13" s="99"/>
      <c r="AI13" s="99"/>
      <c r="AJ13" s="99"/>
      <c r="AK13" s="99"/>
      <c r="AL13" s="99"/>
      <c r="AM13" s="109"/>
      <c r="AN13" s="66"/>
      <c r="AO13" s="67"/>
      <c r="BB13" s="38">
        <f t="shared" si="1"/>
        <v>0</v>
      </c>
      <c r="BC13" s="38">
        <f t="shared" si="2"/>
        <v>0</v>
      </c>
      <c r="BD13" s="38">
        <f t="shared" si="3"/>
        <v>0</v>
      </c>
      <c r="BE13" s="38">
        <f t="shared" si="4"/>
        <v>0</v>
      </c>
      <c r="BF13" s="38">
        <f t="shared" si="5"/>
        <v>0</v>
      </c>
      <c r="BG13" s="38">
        <f t="shared" si="6"/>
        <v>0</v>
      </c>
      <c r="BH13" s="38">
        <f t="shared" si="7"/>
        <v>0</v>
      </c>
      <c r="BI13" s="38">
        <f t="shared" si="8"/>
        <v>0</v>
      </c>
      <c r="BJ13" s="38">
        <f t="shared" si="9"/>
        <v>0</v>
      </c>
      <c r="BK13" s="38">
        <f t="shared" si="10"/>
        <v>0</v>
      </c>
      <c r="BM13" s="38">
        <f t="shared" si="64"/>
        <v>0</v>
      </c>
      <c r="BN13" s="38">
        <f t="shared" si="65"/>
        <v>0</v>
      </c>
      <c r="BO13" s="38">
        <f t="shared" si="66"/>
        <v>0</v>
      </c>
      <c r="BP13" s="38">
        <f t="shared" si="11"/>
        <v>0</v>
      </c>
      <c r="BQ13" s="38">
        <f t="shared" si="67"/>
        <v>0</v>
      </c>
      <c r="BR13" s="38">
        <f t="shared" si="12"/>
        <v>0</v>
      </c>
      <c r="BS13" s="38">
        <f t="shared" si="13"/>
        <v>0</v>
      </c>
      <c r="BT13" s="38">
        <f t="shared" si="14"/>
        <v>0</v>
      </c>
      <c r="BU13" s="38">
        <f t="shared" si="15"/>
        <v>0</v>
      </c>
      <c r="BV13" s="38">
        <f t="shared" si="16"/>
        <v>0</v>
      </c>
      <c r="BX13" s="38">
        <f t="shared" si="17"/>
        <v>0</v>
      </c>
      <c r="BY13" s="38">
        <f t="shared" si="68"/>
        <v>0</v>
      </c>
      <c r="CP13" s="38">
        <f t="shared" si="32"/>
        <v>0</v>
      </c>
      <c r="CQ13" s="38" t="e">
        <f t="shared" si="33"/>
        <v>#VALUE!</v>
      </c>
      <c r="CR13" s="38" t="e">
        <f t="shared" si="34"/>
        <v>#VALUE!</v>
      </c>
      <c r="CS13" s="38">
        <f t="shared" si="35"/>
        <v>0</v>
      </c>
      <c r="CT13" s="38" t="e">
        <f t="shared" si="36"/>
        <v>#VALUE!</v>
      </c>
      <c r="CU13" s="38" t="e">
        <f t="shared" si="37"/>
        <v>#VALUE!</v>
      </c>
      <c r="CV13" s="38">
        <f t="shared" si="38"/>
        <v>0</v>
      </c>
      <c r="CW13" s="38" t="e">
        <f t="shared" si="39"/>
        <v>#VALUE!</v>
      </c>
      <c r="CX13" s="38" t="e">
        <f t="shared" si="40"/>
        <v>#VALUE!</v>
      </c>
      <c r="CY13" s="38">
        <f t="shared" si="41"/>
        <v>0</v>
      </c>
      <c r="CZ13" s="38" t="e">
        <f t="shared" si="42"/>
        <v>#VALUE!</v>
      </c>
      <c r="DA13" s="38" t="e">
        <f t="shared" si="43"/>
        <v>#VALUE!</v>
      </c>
      <c r="DB13" s="38">
        <f t="shared" si="44"/>
        <v>0</v>
      </c>
      <c r="DC13" s="38" t="e">
        <f t="shared" si="45"/>
        <v>#VALUE!</v>
      </c>
      <c r="DD13" s="38" t="e">
        <f t="shared" si="46"/>
        <v>#VALUE!</v>
      </c>
      <c r="DO13" s="38">
        <f t="shared" si="54"/>
        <v>0</v>
      </c>
      <c r="DS13" s="139"/>
      <c r="DT13" s="139"/>
      <c r="DU13" s="139"/>
      <c r="DV13" s="139"/>
      <c r="DX13" s="139"/>
      <c r="DY13" s="139"/>
      <c r="DZ13" s="139"/>
      <c r="EA13" s="139"/>
      <c r="EB13" s="139"/>
      <c r="EC13" s="139"/>
    </row>
    <row r="14" spans="2:133" ht="15">
      <c r="B14" s="68">
        <v>6</v>
      </c>
      <c r="C14" s="69" t="str">
        <f>IF(Прогноз!C13&lt;&gt;"",Прогноз!C13,"")</f>
        <v>Romtsja</v>
      </c>
      <c r="D14" s="110">
        <f>((VALUE(MID(Прогноз!E13,1,1))))</f>
        <v>2</v>
      </c>
      <c r="E14" s="101">
        <f>((VALUE(MID(Прогноз!E13,2,1))))</f>
        <v>1</v>
      </c>
      <c r="F14" s="101">
        <f>((VALUE(MID(Прогноз!E13,3,1))))</f>
        <v>0</v>
      </c>
      <c r="G14" s="101">
        <f>((VALUE(MID(Прогноз!E13,4,1))))</f>
        <v>1</v>
      </c>
      <c r="H14" s="111">
        <f>((VALUE(MID(Прогноз!E13,5,1))))</f>
        <v>1</v>
      </c>
      <c r="I14" s="112">
        <f>((VALUE(MID(Прогноз!E13,6,1))))</f>
        <v>1</v>
      </c>
      <c r="J14" s="101">
        <f>((VALUE(MID(Прогноз!E13,7,1))))</f>
        <v>0</v>
      </c>
      <c r="K14" s="101">
        <f>((VALUE(MID(Прогноз!E13,8,1))))</f>
        <v>1</v>
      </c>
      <c r="L14" s="101">
        <f>((VALUE(MID(Прогноз!E13,9,1))))</f>
        <v>2</v>
      </c>
      <c r="M14" s="101">
        <f>((VALUE(MID(Прогноз!E13,10,1))))</f>
        <v>1</v>
      </c>
      <c r="N14" s="101">
        <f>((VALUE(MID(Прогноз!E13,11,1))))</f>
        <v>1</v>
      </c>
      <c r="O14" s="101">
        <f>((VALUE(MID(Прогноз!E13,12,1))))</f>
        <v>1</v>
      </c>
      <c r="P14" s="101">
        <f>((VALUE(MID(Прогноз!E13,13,1))))</f>
        <v>1</v>
      </c>
      <c r="Q14" s="101">
        <f>((VALUE(MID(Прогноз!E13,14,1))))</f>
        <v>2</v>
      </c>
      <c r="R14" s="113">
        <f>((VALUE(MID(Прогноз!E13,15,1))))</f>
        <v>0</v>
      </c>
      <c r="S14" s="95">
        <f t="shared" si="60"/>
        <v>0</v>
      </c>
      <c r="T14" s="96">
        <f t="shared" si="61"/>
        <v>0</v>
      </c>
      <c r="U14" s="49">
        <v>0</v>
      </c>
      <c r="V14" s="49">
        <f>DU14</f>
        <v>0</v>
      </c>
      <c r="W14" s="97">
        <f t="shared" si="62"/>
        <v>0</v>
      </c>
      <c r="X14" s="98">
        <f t="shared" si="63"/>
        <v>0</v>
      </c>
      <c r="Y14" s="110">
        <f>((VALUE(MID(Прогноз!F14,1,1))))</f>
        <v>2</v>
      </c>
      <c r="Z14" s="101">
        <f>((VALUE(MID(Прогноз!F14,2,1))))</f>
        <v>1</v>
      </c>
      <c r="AA14" s="101">
        <f>((VALUE(MID(Прогноз!F14,3,1))))</f>
        <v>2</v>
      </c>
      <c r="AB14" s="101">
        <f>((VALUE(MID(Прогноз!F14,4,1))))</f>
        <v>1</v>
      </c>
      <c r="AC14" s="111">
        <f>((VALUE(MID(Прогноз!F14,5,1))))</f>
        <v>1</v>
      </c>
      <c r="AD14" s="112">
        <f>((VALUE(MID(Прогноз!F14,6,1))))</f>
        <v>1</v>
      </c>
      <c r="AE14" s="101">
        <f>((VALUE(MID(Прогноз!F14,7,1))))</f>
        <v>1</v>
      </c>
      <c r="AF14" s="101">
        <f>((VALUE(MID(Прогноз!F14,8,1))))</f>
        <v>0</v>
      </c>
      <c r="AG14" s="101">
        <f>((VALUE(MID(Прогноз!F14,9,1))))</f>
        <v>2</v>
      </c>
      <c r="AH14" s="101">
        <f>((VALUE(MID(Прогноз!F14,10,1))))</f>
        <v>1</v>
      </c>
      <c r="AI14" s="101">
        <f>((VALUE(MID(Прогноз!F14,11,1))))</f>
        <v>2</v>
      </c>
      <c r="AJ14" s="101">
        <f>((VALUE(MID(Прогноз!F14,12,1))))</f>
        <v>1</v>
      </c>
      <c r="AK14" s="101">
        <f>((VALUE(MID(Прогноз!F14,13,1))))</f>
        <v>0</v>
      </c>
      <c r="AL14" s="101">
        <f>((VALUE(MID(Прогноз!F14,14,1))))</f>
        <v>3</v>
      </c>
      <c r="AM14" s="113">
        <f>((VALUE(MID(Прогноз!F14,15,1))))</f>
        <v>0</v>
      </c>
      <c r="AN14" s="73" t="str">
        <f>IF(Прогноз!D14&lt;&gt;"",Прогноз!D14,"")</f>
        <v>Кирилл-Suarez</v>
      </c>
      <c r="AO14" s="75">
        <v>6</v>
      </c>
      <c r="AQ14" s="38">
        <f>IF(D14=Главная!$E$3,1,0)</f>
        <v>0</v>
      </c>
      <c r="AR14" s="38">
        <f>IF(E14=Главная!$E$4,1,0)</f>
        <v>0</v>
      </c>
      <c r="AS14" s="38">
        <f>IF(F14=Главная!$E$5,1,0)</f>
        <v>0</v>
      </c>
      <c r="AT14" s="38">
        <f>IF(G14=Главная!$E$6,1,0)</f>
        <v>0</v>
      </c>
      <c r="AU14" s="38">
        <f>IF(H14=Главная!$E$7,1,0)</f>
        <v>0</v>
      </c>
      <c r="AV14" s="38">
        <f>IF(Y14=Главная!$E$3,1,0)</f>
        <v>0</v>
      </c>
      <c r="AW14" s="38">
        <f>IF(Z14=Главная!$E$4,1,0)</f>
        <v>0</v>
      </c>
      <c r="AX14" s="38">
        <f>IF(AA14=Главная!$E$5,1,0)</f>
        <v>0</v>
      </c>
      <c r="AY14" s="38">
        <f>IF(AB14=Главная!$E$6,1,0)</f>
        <v>0</v>
      </c>
      <c r="AZ14" s="38">
        <f>IF(AC14=Главная!$E$7,1,0)</f>
        <v>0</v>
      </c>
      <c r="BB14" s="38">
        <f t="shared" si="1"/>
        <v>0</v>
      </c>
      <c r="BC14" s="38">
        <f t="shared" si="2"/>
        <v>0</v>
      </c>
      <c r="BD14" s="38">
        <f t="shared" si="3"/>
        <v>0</v>
      </c>
      <c r="BE14" s="38">
        <f t="shared" si="4"/>
        <v>0</v>
      </c>
      <c r="BF14" s="38">
        <f t="shared" si="5"/>
        <v>0</v>
      </c>
      <c r="BG14" s="38">
        <f t="shared" si="6"/>
        <v>0</v>
      </c>
      <c r="BH14" s="38">
        <f t="shared" si="7"/>
        <v>0</v>
      </c>
      <c r="BI14" s="38">
        <f t="shared" si="8"/>
        <v>0</v>
      </c>
      <c r="BJ14" s="38">
        <f t="shared" si="9"/>
        <v>0</v>
      </c>
      <c r="BK14" s="38">
        <f t="shared" si="10"/>
        <v>0</v>
      </c>
      <c r="BM14" s="38">
        <f t="shared" si="64"/>
        <v>0</v>
      </c>
      <c r="BN14" s="38">
        <f t="shared" si="65"/>
        <v>0</v>
      </c>
      <c r="BO14" s="38">
        <f t="shared" si="66"/>
        <v>0</v>
      </c>
      <c r="BP14" s="38">
        <f t="shared" si="11"/>
        <v>0</v>
      </c>
      <c r="BQ14" s="38">
        <f t="shared" si="67"/>
        <v>0</v>
      </c>
      <c r="BR14" s="38">
        <f t="shared" si="12"/>
        <v>0</v>
      </c>
      <c r="BS14" s="38">
        <f t="shared" si="13"/>
        <v>0</v>
      </c>
      <c r="BT14" s="38">
        <f t="shared" si="14"/>
        <v>0</v>
      </c>
      <c r="BU14" s="38">
        <f t="shared" si="15"/>
        <v>0</v>
      </c>
      <c r="BV14" s="38">
        <f t="shared" si="16"/>
        <v>0</v>
      </c>
      <c r="BX14" s="38">
        <f t="shared" si="17"/>
        <v>0</v>
      </c>
      <c r="BY14" s="38">
        <f t="shared" si="68"/>
        <v>0</v>
      </c>
      <c r="CA14" s="38">
        <f t="shared" si="18"/>
        <v>0</v>
      </c>
      <c r="CB14" s="38" t="e">
        <f>IF(AND(($I$29-$J$29=I14-J14),$I$29&lt;&gt;I14,$J$29&lt;&gt;J14,$I$29&lt;&gt;"",$J$29&lt;&gt;""),3,0)</f>
        <v>#VALUE!</v>
      </c>
      <c r="CC14" s="38" t="e">
        <f t="shared" si="19"/>
        <v>#VALUE!</v>
      </c>
      <c r="CD14" s="38">
        <f t="shared" si="20"/>
        <v>0</v>
      </c>
      <c r="CE14" s="38" t="e">
        <f t="shared" si="21"/>
        <v>#VALUE!</v>
      </c>
      <c r="CF14" s="38" t="e">
        <f t="shared" si="22"/>
        <v>#VALUE!</v>
      </c>
      <c r="CG14" s="38">
        <f t="shared" si="23"/>
        <v>0</v>
      </c>
      <c r="CH14" s="38" t="e">
        <f t="shared" si="24"/>
        <v>#VALUE!</v>
      </c>
      <c r="CI14" s="38" t="e">
        <f t="shared" si="25"/>
        <v>#VALUE!</v>
      </c>
      <c r="CJ14" s="38">
        <f t="shared" si="26"/>
        <v>0</v>
      </c>
      <c r="CK14" s="38" t="e">
        <f t="shared" si="27"/>
        <v>#VALUE!</v>
      </c>
      <c r="CL14" s="38" t="e">
        <f t="shared" si="28"/>
        <v>#VALUE!</v>
      </c>
      <c r="CM14" s="38">
        <f t="shared" si="29"/>
        <v>0</v>
      </c>
      <c r="CN14" s="38" t="e">
        <f t="shared" si="30"/>
        <v>#VALUE!</v>
      </c>
      <c r="CO14" s="38" t="e">
        <f t="shared" si="31"/>
        <v>#VALUE!</v>
      </c>
      <c r="CP14" s="38">
        <f t="shared" si="32"/>
        <v>0</v>
      </c>
      <c r="CQ14" s="38" t="e">
        <f t="shared" si="33"/>
        <v>#VALUE!</v>
      </c>
      <c r="CR14" s="38" t="e">
        <f t="shared" si="34"/>
        <v>#VALUE!</v>
      </c>
      <c r="CS14" s="38">
        <f t="shared" si="35"/>
        <v>0</v>
      </c>
      <c r="CT14" s="38" t="e">
        <f t="shared" si="36"/>
        <v>#VALUE!</v>
      </c>
      <c r="CU14" s="38" t="e">
        <f t="shared" si="37"/>
        <v>#VALUE!</v>
      </c>
      <c r="CV14" s="38">
        <f t="shared" si="38"/>
        <v>0</v>
      </c>
      <c r="CW14" s="38" t="e">
        <f t="shared" si="39"/>
        <v>#VALUE!</v>
      </c>
      <c r="CX14" s="38" t="e">
        <f t="shared" si="40"/>
        <v>#VALUE!</v>
      </c>
      <c r="CY14" s="38">
        <f t="shared" si="41"/>
        <v>0</v>
      </c>
      <c r="CZ14" s="38" t="e">
        <f t="shared" si="42"/>
        <v>#VALUE!</v>
      </c>
      <c r="DA14" s="38" t="e">
        <f t="shared" si="43"/>
        <v>#VALUE!</v>
      </c>
      <c r="DB14" s="38">
        <f t="shared" si="44"/>
        <v>0</v>
      </c>
      <c r="DC14" s="38" t="e">
        <f t="shared" si="45"/>
        <v>#VALUE!</v>
      </c>
      <c r="DD14" s="38" t="e">
        <f t="shared" si="46"/>
        <v>#VALUE!</v>
      </c>
      <c r="DF14" s="38">
        <f t="shared" si="47"/>
        <v>0</v>
      </c>
      <c r="DG14" s="38">
        <f t="shared" si="48"/>
        <v>0</v>
      </c>
      <c r="DI14" s="38">
        <f t="shared" si="49"/>
        <v>0</v>
      </c>
      <c r="DJ14" s="38">
        <f t="shared" si="50"/>
        <v>0</v>
      </c>
      <c r="DL14" s="38">
        <f t="shared" si="51"/>
        <v>0</v>
      </c>
      <c r="DM14" s="38">
        <f t="shared" si="52"/>
        <v>0</v>
      </c>
      <c r="DN14" s="38">
        <f t="shared" si="53"/>
        <v>0</v>
      </c>
      <c r="DO14" s="38">
        <f t="shared" si="54"/>
        <v>0</v>
      </c>
      <c r="DP14" s="38">
        <f t="shared" si="55"/>
        <v>0</v>
      </c>
      <c r="DQ14" s="38">
        <f t="shared" si="56"/>
        <v>0</v>
      </c>
      <c r="DS14" s="139">
        <f t="shared" si="57"/>
        <v>0</v>
      </c>
      <c r="DT14" s="139"/>
      <c r="DU14" s="139">
        <f t="shared" si="69"/>
        <v>0</v>
      </c>
      <c r="DV14" s="139"/>
      <c r="DX14" s="139">
        <f t="shared" si="58"/>
        <v>0</v>
      </c>
      <c r="DY14" s="139"/>
      <c r="DZ14" s="139"/>
      <c r="EA14" s="139">
        <f t="shared" si="59"/>
        <v>0</v>
      </c>
      <c r="EB14" s="139"/>
      <c r="EC14" s="13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108" ht="15">
      <c r="B17" s="77">
        <v>1</v>
      </c>
      <c r="C17" s="41" t="str">
        <f>IF(Прогноз!C16&lt;&gt;"",Прогноз!C16,"")</f>
        <v>run</v>
      </c>
      <c r="D17" s="77">
        <f>((VALUE(MID(Прогноз!E16,1,1))))</f>
        <v>2</v>
      </c>
      <c r="E17" s="43">
        <f>((VALUE(MID(Прогноз!E16,2,1))))</f>
        <v>0</v>
      </c>
      <c r="F17" s="43">
        <f>((VALUE(MID(Прогноз!E16,3,1))))</f>
        <v>2</v>
      </c>
      <c r="G17" s="43">
        <f>((VALUE(MID(Прогноз!E16,4,1))))</f>
        <v>1</v>
      </c>
      <c r="H17" s="44">
        <f>((VALUE(MID(Прогноз!E16,5,1))))</f>
        <v>1</v>
      </c>
      <c r="I17" s="45">
        <f>((VALUE(MID(Прогноз!E16,6,1))))</f>
        <v>1</v>
      </c>
      <c r="J17" s="43">
        <f>((VALUE(MID(Прогноз!E16,7,1))))</f>
        <v>0</v>
      </c>
      <c r="K17" s="43">
        <f>((VALUE(MID(Прогноз!E16,8,1))))</f>
        <v>1</v>
      </c>
      <c r="L17" s="43">
        <f>((VALUE(MID(Прогноз!E16,9,1))))</f>
        <v>2</v>
      </c>
      <c r="M17" s="43">
        <f>((VALUE(MID(Прогноз!E16,10,1))))</f>
        <v>1</v>
      </c>
      <c r="N17" s="43">
        <f>((VALUE(MID(Прогноз!E16,11,1))))</f>
        <v>1</v>
      </c>
      <c r="O17" s="43">
        <f>((VALUE(MID(Прогноз!E16,12,1))))</f>
        <v>1</v>
      </c>
      <c r="P17" s="43">
        <f>((VALUE(MID(Прогноз!E16,13,1))))</f>
        <v>0</v>
      </c>
      <c r="Q17" s="43">
        <f>((VALUE(MID(Прогноз!E16,14,1))))</f>
        <v>2</v>
      </c>
      <c r="R17" s="46">
        <f>((VALUE(MID(Прогноз!E16,15,1))))</f>
        <v>2</v>
      </c>
      <c r="S17" s="47">
        <f>SUMIF(AQ17:AU17,"&gt;0",AQ17:AU17)</f>
        <v>0</v>
      </c>
      <c r="T17" s="48">
        <v>0</v>
      </c>
      <c r="U17" s="78"/>
      <c r="V17" s="79"/>
      <c r="W17" s="50">
        <v>0</v>
      </c>
      <c r="X17" s="51">
        <f aca="true" t="shared" si="70" ref="X17:X27">SUMIF(AV17:AZ17,"&gt;0",AV17:AZ17)</f>
        <v>0</v>
      </c>
      <c r="Y17" s="42">
        <f>((VALUE(MID(Прогноз!F17,1,1))))</f>
        <v>2</v>
      </c>
      <c r="Z17" s="43">
        <f>((VALUE(MID(Прогноз!F17,2,1))))</f>
        <v>0</v>
      </c>
      <c r="AA17" s="43">
        <f>((VALUE(MID(Прогноз!F17,3,1))))</f>
        <v>2</v>
      </c>
      <c r="AB17" s="43">
        <f>((VALUE(MID(Прогноз!F17,4,1))))</f>
        <v>1</v>
      </c>
      <c r="AC17" s="44">
        <f>((VALUE(MID(Прогноз!F17,5,1))))</f>
        <v>1</v>
      </c>
      <c r="AD17" s="45">
        <f>((VALUE(MID(Прогноз!F17,6,1))))</f>
        <v>1</v>
      </c>
      <c r="AE17" s="43">
        <f>((VALUE(MID(Прогноз!F17,7,1))))</f>
        <v>1</v>
      </c>
      <c r="AF17" s="43">
        <f>((VALUE(MID(Прогноз!F17,8,1))))</f>
        <v>1</v>
      </c>
      <c r="AG17" s="43">
        <f>((VALUE(MID(Прогноз!F17,9,1))))</f>
        <v>1</v>
      </c>
      <c r="AH17" s="43">
        <f>((VALUE(MID(Прогноз!F17,10,1))))</f>
        <v>1</v>
      </c>
      <c r="AI17" s="43">
        <f>((VALUE(MID(Прогноз!F17,11,1))))</f>
        <v>1</v>
      </c>
      <c r="AJ17" s="43">
        <f>((VALUE(MID(Прогноз!F17,12,1))))</f>
        <v>1</v>
      </c>
      <c r="AK17" s="43">
        <f>((VALUE(MID(Прогноз!F17,13,1))))</f>
        <v>0</v>
      </c>
      <c r="AL17" s="43">
        <f>((VALUE(MID(Прогноз!F17,14,1))))</f>
        <v>1</v>
      </c>
      <c r="AM17" s="52">
        <f>((VALUE(MID(Прогноз!F17,15,1))))</f>
        <v>0</v>
      </c>
      <c r="AN17" s="45" t="str">
        <f>IF(Прогноз!D17&lt;&gt;"",Прогноз!D17,"")</f>
        <v>Musja</v>
      </c>
      <c r="AO17" s="52">
        <v>1</v>
      </c>
      <c r="AQ17" s="38">
        <f>IF(D17=Главная!$E$3,1,0)</f>
        <v>0</v>
      </c>
      <c r="AR17" s="38">
        <f>IF(E17=Главная!$E$4,1,0)</f>
        <v>0</v>
      </c>
      <c r="AS17" s="38">
        <f>IF(F17=Главная!$E$5,1,0)</f>
        <v>0</v>
      </c>
      <c r="AT17" s="38">
        <f>IF(G17=Главная!$E$6,1,0)</f>
        <v>0</v>
      </c>
      <c r="AU17" s="38">
        <f>IF(H17=Главная!$E$7,1,0)</f>
        <v>0</v>
      </c>
      <c r="AV17" s="38">
        <f>IF(Y17=Главная!$E$3,1,0)</f>
        <v>0</v>
      </c>
      <c r="AW17" s="38">
        <f>IF(Z17=Главная!$E$4,1,0)</f>
        <v>0</v>
      </c>
      <c r="AX17" s="38">
        <f>IF(AA17=Главная!$E$5,1,0)</f>
        <v>0</v>
      </c>
      <c r="AY17" s="38">
        <f>IF(AB17=Главная!$E$6,1,0)</f>
        <v>0</v>
      </c>
      <c r="AZ17" s="38">
        <f>IF(AC17=Главная!$E$7,1,0)</f>
        <v>0</v>
      </c>
      <c r="BB17" s="38">
        <f aca="true" t="shared" si="71" ref="BB17:BB27">SUMIF(AQ17,"&gt;0",AQ17)</f>
        <v>0</v>
      </c>
      <c r="BC17" s="38">
        <f aca="true" t="shared" si="72" ref="BC17:BC27">SUMIF(AR17,"&gt;0",AR17)</f>
        <v>0</v>
      </c>
      <c r="BD17" s="38">
        <f aca="true" t="shared" si="73" ref="BD17:BD27">SUMIF(AS17,"&gt;0",AS17)</f>
        <v>0</v>
      </c>
      <c r="BE17" s="38">
        <f aca="true" t="shared" si="74" ref="BE17:BE27">SUMIF(AT17,"&gt;0",AT17)</f>
        <v>0</v>
      </c>
      <c r="BF17" s="38">
        <f aca="true" t="shared" si="75" ref="BF17:BF27">SUMIF(AU17,"&gt;0",AU17)</f>
        <v>0</v>
      </c>
      <c r="BG17" s="38">
        <f aca="true" t="shared" si="76" ref="BG17:BG27">SUMIF(AV17,"&gt;0",AV17)</f>
        <v>0</v>
      </c>
      <c r="BH17" s="38">
        <f aca="true" t="shared" si="77" ref="BH17:BH27">SUMIF(AW17,"&gt;0",AW17)</f>
        <v>0</v>
      </c>
      <c r="BI17" s="38">
        <f aca="true" t="shared" si="78" ref="BI17:BI27">SUMIF(AX17,"&gt;0",AX17)</f>
        <v>0</v>
      </c>
      <c r="BJ17" s="38">
        <f aca="true" t="shared" si="79" ref="BJ17:BJ27">SUMIF(AY17,"&gt;0",AY17)</f>
        <v>0</v>
      </c>
      <c r="BK17" s="38">
        <f aca="true" t="shared" si="80" ref="BK17:BK27">SUMIF(AZ17,"&gt;0",AZ17)</f>
        <v>0</v>
      </c>
      <c r="BM17" s="38">
        <f aca="true" t="shared" si="81" ref="BM17:BM27">IF(BB17&gt;BG17,1,0)</f>
        <v>0</v>
      </c>
      <c r="BN17" s="38">
        <f aca="true" t="shared" si="82" ref="BN17:BN27">IF(BC17&gt;BH17,1,0)</f>
        <v>0</v>
      </c>
      <c r="BO17" s="38">
        <f aca="true" t="shared" si="83" ref="BO17:BO27">IF(BD17&gt;BI17,1,0)</f>
        <v>0</v>
      </c>
      <c r="BP17" s="38">
        <f aca="true" t="shared" si="84" ref="BP17:BP27">IF(BE17&gt;BJ17,1,0)</f>
        <v>0</v>
      </c>
      <c r="BQ17" s="38">
        <f aca="true" t="shared" si="85" ref="BQ17:BQ27">IF(BF17&gt;BK17,1,0)</f>
        <v>0</v>
      </c>
      <c r="BR17" s="38">
        <f aca="true" t="shared" si="86" ref="BR17:BR27">IF(BB17&lt;BG17,1,0)</f>
        <v>0</v>
      </c>
      <c r="BS17" s="38">
        <f aca="true" t="shared" si="87" ref="BS17:BS27">IF(BC17&lt;BH17,1,0)</f>
        <v>0</v>
      </c>
      <c r="BT17" s="38">
        <f aca="true" t="shared" si="88" ref="BT17:BT27">IF(BD17&lt;BI17,1,0)</f>
        <v>0</v>
      </c>
      <c r="BU17" s="38">
        <f aca="true" t="shared" si="89" ref="BU17:BU27">IF(BE17&lt;BJ17,1,0)</f>
        <v>0</v>
      </c>
      <c r="BV17" s="38">
        <f aca="true" t="shared" si="90" ref="BV17:BV27">IF(BF17&lt;BK17,1,0)</f>
        <v>0</v>
      </c>
      <c r="CA17" s="38">
        <f aca="true" t="shared" si="91" ref="CA17:CA27">IF(AND($I$29=I17,$J$29=J17,$I$29&lt;&gt;"",$J$29&lt;&gt;""),5,0)</f>
        <v>0</v>
      </c>
      <c r="CB17" s="38" t="e">
        <f aca="true" t="shared" si="92" ref="CB17:CB27">IF(AND(($I$29-$J$29=I17-J17),$I$29&lt;&gt;I17,$J$29&lt;&gt;J17,$I$29&lt;&gt;"",$J$29&lt;&gt;""),3,0)</f>
        <v>#VALUE!</v>
      </c>
      <c r="CC17" s="38" t="e">
        <f aca="true" t="shared" si="93" ref="CC17:CC27">IF(OR(AND(CA17=0,CB17=0,$I$29-$J$29&gt;0,I17-J17&gt;0,$I$29&lt;&gt;"",$J$29&lt;&gt;""),AND(CA17=0,CB17=0,$I$29-$J$29&lt;0,I17-J17&lt;0,$I$29&lt;&gt;"",$J$29&lt;&gt;"")),1,0)</f>
        <v>#VALUE!</v>
      </c>
      <c r="CD17" s="38">
        <f aca="true" t="shared" si="94" ref="CD17:CD27">IF(AND($K$29=K17,$L$29=L17,$K$29&lt;&gt;"",$L$29&lt;&gt;""),5,0)</f>
        <v>0</v>
      </c>
      <c r="CE17" s="38" t="e">
        <f aca="true" t="shared" si="95" ref="CE17:CE27">IF(AND(($K$29-$L$29=K17-L17),$K$29&lt;&gt;K17,$L$29&lt;&gt;L17,$K$29&lt;&gt;"",$L$29&lt;&gt;""),3,0)</f>
        <v>#VALUE!</v>
      </c>
      <c r="CF17" s="38" t="e">
        <f aca="true" t="shared" si="96" ref="CF17:CF27">IF(OR(AND(CD17=0,CE17=0,$K$29-$L$29&gt;0,K17-L17&gt;0,$K$29&lt;&gt;"",$L$29&lt;&gt;""),AND(CD17=0,CE17=0,$K$29-$L$29&lt;0,K17-L17&lt;0,$K$29&lt;&gt;"",$L$29&lt;&gt;"")),1,0)</f>
        <v>#VALUE!</v>
      </c>
      <c r="CG17" s="38">
        <f aca="true" t="shared" si="97" ref="CG17:CG27">IF(AND($M$29=M17,$N$29=N17,$M$29&lt;&gt;"",$N$29&lt;&gt;""),5,0)</f>
        <v>0</v>
      </c>
      <c r="CH17" s="38" t="e">
        <f aca="true" t="shared" si="98" ref="CH17:CH27">IF(AND(($M$29-$N$29=M17-N17),$M$29&lt;&gt;M17,$N$29&lt;&gt;N17,$M$29&lt;&gt;"",$N$29&lt;&gt;""),3,0)</f>
        <v>#VALUE!</v>
      </c>
      <c r="CI17" s="38" t="e">
        <f aca="true" t="shared" si="99" ref="CI17:CI27">IF(OR(AND(CG17=0,CH17=0,$M$29-$N$29&gt;0,M17-N17&gt;0,$M$29&lt;&gt;"",$N$29&lt;&gt;""),AND(CG17=0,CH17=0,$M$29-$N$29&lt;0,M17-N17&lt;0,$M$29&lt;&gt;"",$N$29&lt;&gt;"")),1,0)</f>
        <v>#VALUE!</v>
      </c>
      <c r="CJ17" s="38">
        <f aca="true" t="shared" si="100" ref="CJ17:CJ27">IF(AND($O$29=O17,$P$29=P17,$O$29&lt;&gt;"",$P$29&lt;&gt;""),5,0)</f>
        <v>0</v>
      </c>
      <c r="CK17" s="38" t="e">
        <f aca="true" t="shared" si="101" ref="CK17:CK27">IF(AND(($O$29-$P$29=O17-P17),$O$29&lt;&gt;O17,$P$29&lt;&gt;P17,$O$29&lt;&gt;"",$P$29&lt;&gt;""),3,0)</f>
        <v>#VALUE!</v>
      </c>
      <c r="CL17" s="38" t="e">
        <f aca="true" t="shared" si="102" ref="CL17:CL27">IF(OR(AND(CJ17=0,CK17=0,$O$29-$P$29&gt;0,O17-P17&gt;0,$O$29&lt;&gt;"",$P$29&lt;&gt;""),AND(CJ17=0,CK17=0,$O$29-$P$29&lt;0,O17-P17&lt;0,$O$29&lt;&gt;"",$P$29&lt;&gt;"")),1,0)</f>
        <v>#VALUE!</v>
      </c>
      <c r="CM17" s="38">
        <f aca="true" t="shared" si="103" ref="CM17:CM27">IF(AND($Q$29=Q17,$R$29=R17,$Q$29&lt;&gt;"",$R$29&lt;&gt;""),5,0)</f>
        <v>0</v>
      </c>
      <c r="CN17" s="38" t="e">
        <f aca="true" t="shared" si="104" ref="CN17:CN27">IF(AND(($Q$29-$R$29=Q17-R17),$Q$29&lt;&gt;Q17,$R$29&lt;&gt;R17,$Q$29&lt;&gt;"",$R$29&lt;&gt;""),3,0)</f>
        <v>#VALUE!</v>
      </c>
      <c r="CO17" s="38" t="e">
        <f aca="true" t="shared" si="105" ref="CO17:CO27">IF(OR(AND(CM17=0,CN17=0,$Q$29-$R$29&gt;0,Q17-R17&gt;0,$Q$29&lt;&gt;"",$R$29&lt;&gt;""),AND(CM17=0,CN17=0,$Q$29-$R$29&lt;0,Q17-R17&lt;0,$Q$29&lt;&gt;"",$R$29&lt;&gt;"")),1,0)</f>
        <v>#VALUE!</v>
      </c>
      <c r="CP17" s="38">
        <f aca="true" t="shared" si="106" ref="CP17:CP27">IF(AND($I$29=AD17,$J$29=AE17,$I$29&lt;&gt;"",$J$29&lt;&gt;""),5,0)</f>
        <v>0</v>
      </c>
      <c r="CQ17" s="38" t="e">
        <f aca="true" t="shared" si="107" ref="CQ17:CQ27">IF(AND(($I$29-$J$29=AD17-AE17),$I$29&lt;&gt;AD17,$J$29&lt;&gt;AE17,$I$29&lt;&gt;"",$J$29&lt;&gt;""),3,0)</f>
        <v>#VALUE!</v>
      </c>
      <c r="CR17" s="38" t="e">
        <f aca="true" t="shared" si="108" ref="CR17:CR27">IF(OR(AND(CP17=0,CQ17=0,$I$29-$J$29&gt;0,AD17-AE17&gt;0,$I$29&lt;&gt;"",$J$29&lt;&gt;""),AND(CP17=0,CQ17=0,$I$29-$J$29&lt;0,AD17-AE17&lt;0,$I$29&lt;&gt;"",$J$29&lt;&gt;"")),1,0)</f>
        <v>#VALUE!</v>
      </c>
      <c r="CS17" s="38">
        <f aca="true" t="shared" si="109" ref="CS17:CS27">IF(AND($K$29=AF17,$L$29=AG17,$K$29&lt;&gt;"",$L$29&lt;&gt;""),5,0)</f>
        <v>0</v>
      </c>
      <c r="CT17" s="38" t="e">
        <f aca="true" t="shared" si="110" ref="CT17:CT27">IF(AND(($K$29-$L$29=AF17-AG17),$K$29&lt;&gt;AF17,$L$29&lt;&gt;AG17,$K$29&lt;&gt;"",$L$29&lt;&gt;""),3,0)</f>
        <v>#VALUE!</v>
      </c>
      <c r="CU17" s="38" t="e">
        <f aca="true" t="shared" si="111" ref="CU17:CU27">IF(OR(AND(CS17=0,CT17=0,$K$29-$L$29&gt;0,AF17-AG17&gt;0,$K$29&lt;&gt;"",$L$29&lt;&gt;""),AND(CS17=0,CT17=0,$K$29-$L$29&lt;0,AF17-AG17&lt;0,$K$29&lt;&gt;"",$L$29&lt;&gt;"")),1,0)</f>
        <v>#VALUE!</v>
      </c>
      <c r="CV17" s="38">
        <f aca="true" t="shared" si="112" ref="CV17:CV27">IF(AND($M$29=AH17,$N$29=AI17,$M$29&lt;&gt;"",$N$29&lt;&gt;""),5,0)</f>
        <v>0</v>
      </c>
      <c r="CW17" s="38" t="e">
        <f aca="true" t="shared" si="113" ref="CW17:CW27">IF(AND(($M$29-$N$29=AH17-AI17),$M$29&lt;&gt;AH17,$N$29&lt;&gt;AI17,$M$29&lt;&gt;"",$N$29&lt;&gt;""),3,0)</f>
        <v>#VALUE!</v>
      </c>
      <c r="CX17" s="38" t="e">
        <f aca="true" t="shared" si="114" ref="CX17:CX27">IF(OR(AND(CV17=0,CW17=0,$M$29-$N$29&gt;0,AH17-AI17&gt;0,$M$29&lt;&gt;"",$N$29&lt;&gt;""),AND(CV17=0,CW17=0,$M$29-$N$29&lt;0,AH17-AI17&lt;0,$M$29&lt;&gt;"",$N$29&lt;&gt;"")),1,0)</f>
        <v>#VALUE!</v>
      </c>
      <c r="CY17" s="38">
        <f aca="true" t="shared" si="115" ref="CY17:CY27">IF(AND($O$29=AJ17,$P$29=AK17,$O$29&lt;&gt;"",$P$29&lt;&gt;""),5,0)</f>
        <v>0</v>
      </c>
      <c r="CZ17" s="38" t="e">
        <f aca="true" t="shared" si="116" ref="CZ17:CZ27">IF(AND(($O$29-$P$29=AJ17-AK17),$O$29&lt;&gt;AJ17,$P$29&lt;&gt;AK17,$O$29&lt;&gt;"",$P$29&lt;&gt;""),3,0)</f>
        <v>#VALUE!</v>
      </c>
      <c r="DA17" s="38" t="e">
        <f aca="true" t="shared" si="117" ref="DA17:DA27">IF(OR(AND(CY17=0,CZ17=0,$O$29-$P$29&gt;0,AJ17-AK17&gt;0,$O$29&lt;&gt;"",$P$29&lt;&gt;""),AND(CY17=0,CZ17=0,$O$29-$P$29&lt;0,AJ17-AK17&lt;0,$O$29&lt;&gt;"",$P$29&lt;&gt;"")),1,0)</f>
        <v>#VALUE!</v>
      </c>
      <c r="DB17" s="38">
        <f aca="true" t="shared" si="118" ref="DB17:DB27">IF(AND($Q$29=AL17,$R$29=AM17,$Q$29&lt;&gt;"",$R$29&lt;&gt;""),5,0)</f>
        <v>0</v>
      </c>
      <c r="DC17" s="38" t="e">
        <f aca="true" t="shared" si="119" ref="DC17:DC27">IF(AND(($Q$29-$R$29=AL17-AM17),$Q$29&lt;&gt;AL17,$R$29&lt;&gt;AM17,$Q$29&lt;&gt;"",$R$29&lt;&gt;""),3,0)</f>
        <v>#VALUE!</v>
      </c>
      <c r="DD17" s="38" t="e">
        <f aca="true" t="shared" si="120" ref="DD17:DD27">IF(OR(AND(DB17=0,DC17=0,$Q$29-$R$29&gt;0,AL17-AM17&gt;0,$Q$29&lt;&gt;"",$R$29&lt;&gt;""),AND(DB17=0,DC17=0,$Q$29-$R$29&lt;0,AL17-AM17&lt;0,$Q$29&lt;&gt;"",$R$29&lt;&gt;"")),1,0)</f>
        <v>#VALUE!</v>
      </c>
    </row>
    <row r="18" spans="2:108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>
        <f aca="true" t="shared" si="121" ref="S18:S27">SUMIF(AQ18:AU18,"&gt;0",AQ18:AU18)</f>
        <v>0</v>
      </c>
      <c r="T18" s="48">
        <f aca="true" t="shared" si="122" ref="T18:T27">SUMIF(CA18:CO18,"&gt;0",CA18:CO18)</f>
        <v>0</v>
      </c>
      <c r="U18" s="78"/>
      <c r="V18" s="79"/>
      <c r="W18" s="50">
        <f aca="true" t="shared" si="123" ref="W18:W27">SUMIF(CP18:DD18,"&gt;0",CP18:DD18)</f>
        <v>0</v>
      </c>
      <c r="X18" s="51">
        <f t="shared" si="70"/>
        <v>0</v>
      </c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  <c r="BB18" s="38">
        <f t="shared" si="71"/>
        <v>0</v>
      </c>
      <c r="BC18" s="38">
        <f t="shared" si="72"/>
        <v>0</v>
      </c>
      <c r="BD18" s="38">
        <f t="shared" si="73"/>
        <v>0</v>
      </c>
      <c r="BE18" s="38">
        <f t="shared" si="74"/>
        <v>0</v>
      </c>
      <c r="BF18" s="38">
        <f t="shared" si="75"/>
        <v>0</v>
      </c>
      <c r="BG18" s="38">
        <f t="shared" si="76"/>
        <v>0</v>
      </c>
      <c r="BH18" s="38">
        <f t="shared" si="77"/>
        <v>0</v>
      </c>
      <c r="BI18" s="38">
        <f t="shared" si="78"/>
        <v>0</v>
      </c>
      <c r="BJ18" s="38">
        <f t="shared" si="79"/>
        <v>0</v>
      </c>
      <c r="BK18" s="38">
        <f t="shared" si="80"/>
        <v>0</v>
      </c>
      <c r="BM18" s="38">
        <f t="shared" si="81"/>
        <v>0</v>
      </c>
      <c r="BN18" s="38">
        <f t="shared" si="82"/>
        <v>0</v>
      </c>
      <c r="BO18" s="38">
        <f t="shared" si="83"/>
        <v>0</v>
      </c>
      <c r="BP18" s="38">
        <f t="shared" si="84"/>
        <v>0</v>
      </c>
      <c r="BQ18" s="38">
        <f t="shared" si="85"/>
        <v>0</v>
      </c>
      <c r="BR18" s="38">
        <f t="shared" si="86"/>
        <v>0</v>
      </c>
      <c r="BS18" s="38">
        <f t="shared" si="87"/>
        <v>0</v>
      </c>
      <c r="BT18" s="38">
        <f t="shared" si="88"/>
        <v>0</v>
      </c>
      <c r="BU18" s="38">
        <f t="shared" si="89"/>
        <v>0</v>
      </c>
      <c r="BV18" s="38">
        <f t="shared" si="90"/>
        <v>0</v>
      </c>
      <c r="CP18" s="38">
        <f t="shared" si="106"/>
        <v>0</v>
      </c>
      <c r="CQ18" s="38" t="e">
        <f t="shared" si="107"/>
        <v>#VALUE!</v>
      </c>
      <c r="CR18" s="38" t="e">
        <f t="shared" si="108"/>
        <v>#VALUE!</v>
      </c>
      <c r="CS18" s="38">
        <f t="shared" si="109"/>
        <v>0</v>
      </c>
      <c r="CT18" s="38" t="e">
        <f t="shared" si="110"/>
        <v>#VALUE!</v>
      </c>
      <c r="CU18" s="38" t="e">
        <f t="shared" si="111"/>
        <v>#VALUE!</v>
      </c>
      <c r="CV18" s="38">
        <f t="shared" si="112"/>
        <v>0</v>
      </c>
      <c r="CW18" s="38" t="e">
        <f t="shared" si="113"/>
        <v>#VALUE!</v>
      </c>
      <c r="CX18" s="38" t="e">
        <f t="shared" si="114"/>
        <v>#VALUE!</v>
      </c>
      <c r="CY18" s="38">
        <f t="shared" si="115"/>
        <v>0</v>
      </c>
      <c r="CZ18" s="38" t="e">
        <f t="shared" si="116"/>
        <v>#VALUE!</v>
      </c>
      <c r="DA18" s="38" t="e">
        <f t="shared" si="117"/>
        <v>#VALUE!</v>
      </c>
      <c r="DB18" s="38">
        <f t="shared" si="118"/>
        <v>0</v>
      </c>
      <c r="DC18" s="38" t="e">
        <f t="shared" si="119"/>
        <v>#VALUE!</v>
      </c>
      <c r="DD18" s="38" t="e">
        <f t="shared" si="120"/>
        <v>#VALUE!</v>
      </c>
    </row>
    <row r="19" spans="2:108" ht="15">
      <c r="B19" s="81">
        <v>2</v>
      </c>
      <c r="C19" s="62" t="str">
        <f>IF(Прогноз!C18&lt;&gt;"",Прогноз!C18,"")</f>
        <v>semeniuk</v>
      </c>
      <c r="D19" s="81">
        <f>((VALUE(MID(Прогноз!E18,1,1))))</f>
        <v>2</v>
      </c>
      <c r="E19" s="56">
        <f>((VALUE(MID(Прогноз!E18,2,1))))</f>
        <v>1</v>
      </c>
      <c r="F19" s="56">
        <f>((VALUE(MID(Прогноз!E18,3,1))))</f>
        <v>1</v>
      </c>
      <c r="G19" s="56">
        <f>((VALUE(MID(Прогноз!E18,4,1))))</f>
        <v>1</v>
      </c>
      <c r="H19" s="57">
        <f>((VALUE(MID(Прогноз!E18,5,1))))</f>
        <v>1</v>
      </c>
      <c r="I19" s="58">
        <f>((VALUE(MID(Прогноз!E18,6,1))))</f>
        <v>1</v>
      </c>
      <c r="J19" s="56">
        <f>((VALUE(MID(Прогноз!E18,7,1))))</f>
        <v>1</v>
      </c>
      <c r="K19" s="56">
        <f>((VALUE(MID(Прогноз!E18,8,1))))</f>
        <v>1</v>
      </c>
      <c r="L19" s="56">
        <f>((VALUE(MID(Прогноз!E18,9,1))))</f>
        <v>2</v>
      </c>
      <c r="M19" s="56">
        <f>((VALUE(MID(Прогноз!E18,10,1))))</f>
        <v>2</v>
      </c>
      <c r="N19" s="56">
        <f>((VALUE(MID(Прогноз!E18,11,1))))</f>
        <v>2</v>
      </c>
      <c r="O19" s="56">
        <f>((VALUE(MID(Прогноз!E18,12,1))))</f>
        <v>2</v>
      </c>
      <c r="P19" s="56">
        <f>((VALUE(MID(Прогноз!E18,13,1))))</f>
        <v>0</v>
      </c>
      <c r="Q19" s="56">
        <f>((VALUE(MID(Прогноз!E18,14,1))))</f>
        <v>1</v>
      </c>
      <c r="R19" s="7">
        <f>((VALUE(MID(Прогноз!E18,15,1))))</f>
        <v>1</v>
      </c>
      <c r="S19" s="47">
        <f t="shared" si="121"/>
        <v>0</v>
      </c>
      <c r="T19" s="48">
        <v>0</v>
      </c>
      <c r="U19" s="78"/>
      <c r="V19" s="79"/>
      <c r="W19" s="50">
        <f t="shared" si="123"/>
        <v>0</v>
      </c>
      <c r="X19" s="51">
        <f t="shared" si="70"/>
        <v>0</v>
      </c>
      <c r="Y19" s="55">
        <f>((VALUE(MID(Прогноз!F19,1,1))))</f>
        <v>2</v>
      </c>
      <c r="Z19" s="56">
        <f>((VALUE(MID(Прогноз!F19,2,1))))</f>
        <v>1</v>
      </c>
      <c r="AA19" s="56">
        <f>((VALUE(MID(Прогноз!F19,3,1))))</f>
        <v>2</v>
      </c>
      <c r="AB19" s="56">
        <f>((VALUE(MID(Прогноз!F19,4,1))))</f>
        <v>1</v>
      </c>
      <c r="AC19" s="57">
        <f>((VALUE(MID(Прогноз!F19,5,1))))</f>
        <v>1</v>
      </c>
      <c r="AD19" s="58">
        <f>((VALUE(MID(Прогноз!F19,6,1))))</f>
        <v>1</v>
      </c>
      <c r="AE19" s="56">
        <f>((VALUE(MID(Прогноз!F19,7,1))))</f>
        <v>1</v>
      </c>
      <c r="AF19" s="56">
        <f>((VALUE(MID(Прогноз!F19,8,1))))</f>
        <v>1</v>
      </c>
      <c r="AG19" s="56">
        <f>((VALUE(MID(Прогноз!F19,9,1))))</f>
        <v>1</v>
      </c>
      <c r="AH19" s="56">
        <f>((VALUE(MID(Прогноз!F19,10,1))))</f>
        <v>1</v>
      </c>
      <c r="AI19" s="56">
        <f>((VALUE(MID(Прогноз!F19,11,1))))</f>
        <v>2</v>
      </c>
      <c r="AJ19" s="56">
        <f>((VALUE(MID(Прогноз!F19,12,1))))</f>
        <v>1</v>
      </c>
      <c r="AK19" s="56">
        <f>((VALUE(MID(Прогноз!F19,13,1))))</f>
        <v>0</v>
      </c>
      <c r="AL19" s="56">
        <f>((VALUE(MID(Прогноз!F19,14,1))))</f>
        <v>1</v>
      </c>
      <c r="AM19" s="63">
        <f>((VALUE(MID(Прогноз!F19,15,1))))</f>
        <v>0</v>
      </c>
      <c r="AN19" s="58" t="str">
        <f>IF(Прогноз!D19&lt;&gt;"",Прогноз!D19,"")</f>
        <v>iGR</v>
      </c>
      <c r="AO19" s="63">
        <v>2</v>
      </c>
      <c r="AQ19" s="38">
        <f>IF(D19=Главная!$E$3,1,0)</f>
        <v>0</v>
      </c>
      <c r="AR19" s="38">
        <f>IF(E19=Главная!$E$4,1,0)</f>
        <v>0</v>
      </c>
      <c r="AS19" s="38">
        <f>IF(F19=Главная!$E$5,1,0)</f>
        <v>0</v>
      </c>
      <c r="AT19" s="38">
        <f>IF(G19=Главная!$E$6,1,0)</f>
        <v>0</v>
      </c>
      <c r="AU19" s="38">
        <f>IF(H19=Главная!$E$7,1,0)</f>
        <v>0</v>
      </c>
      <c r="AV19" s="38">
        <f>IF(Y19=Главная!$E$3,1,0)</f>
        <v>0</v>
      </c>
      <c r="AW19" s="38">
        <f>IF(Z19=Главная!$E$4,1,0)</f>
        <v>0</v>
      </c>
      <c r="AX19" s="38">
        <f>IF(AA19=Главная!$E$5,1,0)</f>
        <v>0</v>
      </c>
      <c r="AY19" s="38">
        <f>IF(AB19=Главная!$E$6,1,0)</f>
        <v>0</v>
      </c>
      <c r="AZ19" s="38">
        <f>IF(AC19=Главная!$E$7,1,0)</f>
        <v>0</v>
      </c>
      <c r="BB19" s="38">
        <f t="shared" si="71"/>
        <v>0</v>
      </c>
      <c r="BC19" s="38">
        <f t="shared" si="72"/>
        <v>0</v>
      </c>
      <c r="BD19" s="38">
        <f t="shared" si="73"/>
        <v>0</v>
      </c>
      <c r="BE19" s="38">
        <f t="shared" si="74"/>
        <v>0</v>
      </c>
      <c r="BF19" s="38">
        <f t="shared" si="75"/>
        <v>0</v>
      </c>
      <c r="BG19" s="38">
        <f t="shared" si="76"/>
        <v>0</v>
      </c>
      <c r="BH19" s="38">
        <f t="shared" si="77"/>
        <v>0</v>
      </c>
      <c r="BI19" s="38">
        <f t="shared" si="78"/>
        <v>0</v>
      </c>
      <c r="BJ19" s="38">
        <f t="shared" si="79"/>
        <v>0</v>
      </c>
      <c r="BK19" s="38">
        <f t="shared" si="80"/>
        <v>0</v>
      </c>
      <c r="BM19" s="38">
        <f t="shared" si="81"/>
        <v>0</v>
      </c>
      <c r="BN19" s="38">
        <f t="shared" si="82"/>
        <v>0</v>
      </c>
      <c r="BO19" s="38">
        <f t="shared" si="83"/>
        <v>0</v>
      </c>
      <c r="BP19" s="38">
        <f t="shared" si="84"/>
        <v>0</v>
      </c>
      <c r="BQ19" s="38">
        <f t="shared" si="85"/>
        <v>0</v>
      </c>
      <c r="BR19" s="38">
        <f t="shared" si="86"/>
        <v>0</v>
      </c>
      <c r="BS19" s="38">
        <f t="shared" si="87"/>
        <v>0</v>
      </c>
      <c r="BT19" s="38">
        <f t="shared" si="88"/>
        <v>0</v>
      </c>
      <c r="BU19" s="38">
        <f t="shared" si="89"/>
        <v>0</v>
      </c>
      <c r="BV19" s="38">
        <f t="shared" si="90"/>
        <v>0</v>
      </c>
      <c r="CA19" s="38">
        <f t="shared" si="91"/>
        <v>0</v>
      </c>
      <c r="CB19" s="38" t="e">
        <f t="shared" si="92"/>
        <v>#VALUE!</v>
      </c>
      <c r="CC19" s="38" t="e">
        <f t="shared" si="93"/>
        <v>#VALUE!</v>
      </c>
      <c r="CD19" s="38">
        <f t="shared" si="94"/>
        <v>0</v>
      </c>
      <c r="CE19" s="38" t="e">
        <f t="shared" si="95"/>
        <v>#VALUE!</v>
      </c>
      <c r="CF19" s="38" t="e">
        <f t="shared" si="96"/>
        <v>#VALUE!</v>
      </c>
      <c r="CG19" s="38">
        <f t="shared" si="97"/>
        <v>0</v>
      </c>
      <c r="CH19" s="38" t="e">
        <f t="shared" si="98"/>
        <v>#VALUE!</v>
      </c>
      <c r="CI19" s="38" t="e">
        <f t="shared" si="99"/>
        <v>#VALUE!</v>
      </c>
      <c r="CJ19" s="38">
        <f t="shared" si="100"/>
        <v>0</v>
      </c>
      <c r="CK19" s="38" t="e">
        <f t="shared" si="101"/>
        <v>#VALUE!</v>
      </c>
      <c r="CL19" s="38" t="e">
        <f t="shared" si="102"/>
        <v>#VALUE!</v>
      </c>
      <c r="CM19" s="38">
        <f t="shared" si="103"/>
        <v>0</v>
      </c>
      <c r="CN19" s="38" t="e">
        <f t="shared" si="104"/>
        <v>#VALUE!</v>
      </c>
      <c r="CO19" s="38" t="e">
        <f t="shared" si="105"/>
        <v>#VALUE!</v>
      </c>
      <c r="CP19" s="38">
        <f t="shared" si="106"/>
        <v>0</v>
      </c>
      <c r="CQ19" s="38" t="e">
        <f t="shared" si="107"/>
        <v>#VALUE!</v>
      </c>
      <c r="CR19" s="38" t="e">
        <f t="shared" si="108"/>
        <v>#VALUE!</v>
      </c>
      <c r="CS19" s="38">
        <f t="shared" si="109"/>
        <v>0</v>
      </c>
      <c r="CT19" s="38" t="e">
        <f t="shared" si="110"/>
        <v>#VALUE!</v>
      </c>
      <c r="CU19" s="38" t="e">
        <f t="shared" si="111"/>
        <v>#VALUE!</v>
      </c>
      <c r="CV19" s="38">
        <f t="shared" si="112"/>
        <v>0</v>
      </c>
      <c r="CW19" s="38" t="e">
        <f t="shared" si="113"/>
        <v>#VALUE!</v>
      </c>
      <c r="CX19" s="38" t="e">
        <f t="shared" si="114"/>
        <v>#VALUE!</v>
      </c>
      <c r="CY19" s="38">
        <f t="shared" si="115"/>
        <v>0</v>
      </c>
      <c r="CZ19" s="38" t="e">
        <f t="shared" si="116"/>
        <v>#VALUE!</v>
      </c>
      <c r="DA19" s="38" t="e">
        <f t="shared" si="117"/>
        <v>#VALUE!</v>
      </c>
      <c r="DB19" s="38">
        <f t="shared" si="118"/>
        <v>0</v>
      </c>
      <c r="DC19" s="38" t="e">
        <f t="shared" si="119"/>
        <v>#VALUE!</v>
      </c>
      <c r="DD19" s="38" t="e">
        <f t="shared" si="120"/>
        <v>#VALUE!</v>
      </c>
    </row>
    <row r="20" spans="2:108" ht="15" hidden="1">
      <c r="B20" s="81"/>
      <c r="C20" s="62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>
        <f t="shared" si="121"/>
        <v>0</v>
      </c>
      <c r="T20" s="48">
        <f t="shared" si="122"/>
        <v>0</v>
      </c>
      <c r="U20" s="78"/>
      <c r="V20" s="79"/>
      <c r="W20" s="50">
        <f t="shared" si="123"/>
        <v>0</v>
      </c>
      <c r="X20" s="51">
        <f t="shared" si="70"/>
        <v>0</v>
      </c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  <c r="BB20" s="38">
        <f t="shared" si="71"/>
        <v>0</v>
      </c>
      <c r="BC20" s="38">
        <f t="shared" si="72"/>
        <v>0</v>
      </c>
      <c r="BD20" s="38">
        <f t="shared" si="73"/>
        <v>0</v>
      </c>
      <c r="BE20" s="38">
        <f t="shared" si="74"/>
        <v>0</v>
      </c>
      <c r="BF20" s="38">
        <f t="shared" si="75"/>
        <v>0</v>
      </c>
      <c r="BG20" s="38">
        <f t="shared" si="76"/>
        <v>0</v>
      </c>
      <c r="BH20" s="38">
        <f t="shared" si="77"/>
        <v>0</v>
      </c>
      <c r="BI20" s="38">
        <f t="shared" si="78"/>
        <v>0</v>
      </c>
      <c r="BJ20" s="38">
        <f t="shared" si="79"/>
        <v>0</v>
      </c>
      <c r="BK20" s="38">
        <f t="shared" si="80"/>
        <v>0</v>
      </c>
      <c r="BM20" s="38">
        <f t="shared" si="81"/>
        <v>0</v>
      </c>
      <c r="BN20" s="38">
        <f t="shared" si="82"/>
        <v>0</v>
      </c>
      <c r="BO20" s="38">
        <f t="shared" si="83"/>
        <v>0</v>
      </c>
      <c r="BP20" s="38">
        <f t="shared" si="84"/>
        <v>0</v>
      </c>
      <c r="BQ20" s="38">
        <f t="shared" si="85"/>
        <v>0</v>
      </c>
      <c r="BR20" s="38">
        <f t="shared" si="86"/>
        <v>0</v>
      </c>
      <c r="BS20" s="38">
        <f t="shared" si="87"/>
        <v>0</v>
      </c>
      <c r="BT20" s="38">
        <f t="shared" si="88"/>
        <v>0</v>
      </c>
      <c r="BU20" s="38">
        <f t="shared" si="89"/>
        <v>0</v>
      </c>
      <c r="BV20" s="38">
        <f t="shared" si="90"/>
        <v>0</v>
      </c>
      <c r="CP20" s="38">
        <f t="shared" si="106"/>
        <v>0</v>
      </c>
      <c r="CQ20" s="38" t="e">
        <f t="shared" si="107"/>
        <v>#VALUE!</v>
      </c>
      <c r="CR20" s="38" t="e">
        <f t="shared" si="108"/>
        <v>#VALUE!</v>
      </c>
      <c r="CS20" s="38">
        <f t="shared" si="109"/>
        <v>0</v>
      </c>
      <c r="CT20" s="38" t="e">
        <f t="shared" si="110"/>
        <v>#VALUE!</v>
      </c>
      <c r="CU20" s="38" t="e">
        <f t="shared" si="111"/>
        <v>#VALUE!</v>
      </c>
      <c r="CV20" s="38">
        <f t="shared" si="112"/>
        <v>0</v>
      </c>
      <c r="CW20" s="38" t="e">
        <f t="shared" si="113"/>
        <v>#VALUE!</v>
      </c>
      <c r="CX20" s="38" t="e">
        <f t="shared" si="114"/>
        <v>#VALUE!</v>
      </c>
      <c r="CY20" s="38">
        <f t="shared" si="115"/>
        <v>0</v>
      </c>
      <c r="CZ20" s="38" t="e">
        <f t="shared" si="116"/>
        <v>#VALUE!</v>
      </c>
      <c r="DA20" s="38" t="e">
        <f t="shared" si="117"/>
        <v>#VALUE!</v>
      </c>
      <c r="DB20" s="38">
        <f t="shared" si="118"/>
        <v>0</v>
      </c>
      <c r="DC20" s="38" t="e">
        <f t="shared" si="119"/>
        <v>#VALUE!</v>
      </c>
      <c r="DD20" s="38" t="e">
        <f t="shared" si="120"/>
        <v>#VALUE!</v>
      </c>
    </row>
    <row r="21" spans="2:108" ht="15">
      <c r="B21" s="81">
        <v>3</v>
      </c>
      <c r="C21" s="62">
        <f>IF(Прогноз!C20&lt;&gt;"",Прогноз!C20,"")</f>
      </c>
      <c r="D21" s="81" t="e">
        <f>((VALUE(MID(Прогноз!E20,1,1))))</f>
        <v>#VALUE!</v>
      </c>
      <c r="E21" s="56" t="e">
        <f>((VALUE(MID(Прогноз!E20,2,1))))</f>
        <v>#VALUE!</v>
      </c>
      <c r="F21" s="56" t="e">
        <f>((VALUE(MID(Прогноз!E20,3,1))))</f>
        <v>#VALUE!</v>
      </c>
      <c r="G21" s="56" t="e">
        <f>((VALUE(MID(Прогноз!E20,4,1))))</f>
        <v>#VALUE!</v>
      </c>
      <c r="H21" s="57" t="e">
        <f>((VALUE(MID(Прогноз!E20,5,1))))</f>
        <v>#VALUE!</v>
      </c>
      <c r="I21" s="58" t="e">
        <f>((VALUE(MID(Прогноз!E20,6,1))))</f>
        <v>#VALUE!</v>
      </c>
      <c r="J21" s="56" t="e">
        <f>((VALUE(MID(Прогноз!E20,7,1))))</f>
        <v>#VALUE!</v>
      </c>
      <c r="K21" s="56" t="e">
        <f>((VALUE(MID(Прогноз!E20,8,1))))</f>
        <v>#VALUE!</v>
      </c>
      <c r="L21" s="56" t="e">
        <f>((VALUE(MID(Прогноз!E20,9,1))))</f>
        <v>#VALUE!</v>
      </c>
      <c r="M21" s="56" t="e">
        <f>((VALUE(MID(Прогноз!E20,10,1))))</f>
        <v>#VALUE!</v>
      </c>
      <c r="N21" s="56" t="e">
        <f>((VALUE(MID(Прогноз!E20,11,1))))</f>
        <v>#VALUE!</v>
      </c>
      <c r="O21" s="56" t="e">
        <f>((VALUE(MID(Прогноз!E20,12,1))))</f>
        <v>#VALUE!</v>
      </c>
      <c r="P21" s="56" t="e">
        <f>((VALUE(MID(Прогноз!E20,13,1))))</f>
        <v>#VALUE!</v>
      </c>
      <c r="Q21" s="56" t="e">
        <f>((VALUE(MID(Прогноз!E20,14,1))))</f>
        <v>#VALUE!</v>
      </c>
      <c r="R21" s="7" t="e">
        <f>((VALUE(MID(Прогноз!E20,15,1))))</f>
        <v>#VALUE!</v>
      </c>
      <c r="S21" s="47">
        <f t="shared" si="121"/>
        <v>0</v>
      </c>
      <c r="T21" s="48">
        <v>0</v>
      </c>
      <c r="U21" s="78"/>
      <c r="V21" s="79"/>
      <c r="W21" s="50">
        <f t="shared" si="123"/>
        <v>0</v>
      </c>
      <c r="X21" s="51">
        <f t="shared" si="70"/>
        <v>0</v>
      </c>
      <c r="Y21" s="55">
        <f>((VALUE(MID(Прогноз!F21,1,1))))</f>
        <v>0</v>
      </c>
      <c r="Z21" s="56">
        <f>((VALUE(MID(Прогноз!F21,2,1))))</f>
        <v>2</v>
      </c>
      <c r="AA21" s="56">
        <f>((VALUE(MID(Прогноз!F21,3,1))))</f>
        <v>2</v>
      </c>
      <c r="AB21" s="56">
        <f>((VALUE(MID(Прогноз!F21,4,1))))</f>
        <v>1</v>
      </c>
      <c r="AC21" s="57">
        <f>((VALUE(MID(Прогноз!F21,5,1))))</f>
        <v>1</v>
      </c>
      <c r="AD21" s="58">
        <f>((VALUE(MID(Прогноз!F21,6,1))))</f>
        <v>1</v>
      </c>
      <c r="AE21" s="56">
        <f>((VALUE(MID(Прогноз!F21,7,1))))</f>
        <v>0</v>
      </c>
      <c r="AF21" s="56">
        <f>((VALUE(MID(Прогноз!F21,8,1))))</f>
        <v>1</v>
      </c>
      <c r="AG21" s="56">
        <f>((VALUE(MID(Прогноз!F21,9,1))))</f>
        <v>2</v>
      </c>
      <c r="AH21" s="56">
        <f>((VALUE(MID(Прогноз!F21,10,1))))</f>
        <v>1</v>
      </c>
      <c r="AI21" s="56">
        <f>((VALUE(MID(Прогноз!F21,11,1))))</f>
        <v>2</v>
      </c>
      <c r="AJ21" s="56">
        <f>((VALUE(MID(Прогноз!F21,12,1))))</f>
        <v>1</v>
      </c>
      <c r="AK21" s="56">
        <f>((VALUE(MID(Прогноз!F21,13,1))))</f>
        <v>0</v>
      </c>
      <c r="AL21" s="56">
        <f>((VALUE(MID(Прогноз!F21,14,1))))</f>
        <v>1</v>
      </c>
      <c r="AM21" s="63">
        <f>((VALUE(MID(Прогноз!F21,15,1))))</f>
        <v>0</v>
      </c>
      <c r="AN21" s="58" t="str">
        <f>IF(Прогноз!D21&lt;&gt;"",Прогноз!D21,"")</f>
        <v>valdez</v>
      </c>
      <c r="AO21" s="63">
        <v>3</v>
      </c>
      <c r="AQ21" s="38" t="e">
        <f>IF(D21=Главная!$E$3,1,0)</f>
        <v>#VALUE!</v>
      </c>
      <c r="AR21" s="38" t="e">
        <f>IF(E21=Главная!$E$4,1,0)</f>
        <v>#VALUE!</v>
      </c>
      <c r="AS21" s="38" t="e">
        <f>IF(F21=Главная!$E$5,1,0)</f>
        <v>#VALUE!</v>
      </c>
      <c r="AT21" s="38" t="e">
        <f>IF(G21=Главная!$E$6,1,0)</f>
        <v>#VALUE!</v>
      </c>
      <c r="AU21" s="38" t="e">
        <f>IF(H21=Главная!$E$7,1,0)</f>
        <v>#VALUE!</v>
      </c>
      <c r="AV21" s="38">
        <f>IF(Y21=Главная!$E$3,1,0)</f>
        <v>0</v>
      </c>
      <c r="AW21" s="38">
        <f>IF(Z21=Главная!$E$4,1,0)</f>
        <v>0</v>
      </c>
      <c r="AX21" s="38">
        <f>IF(AA21=Главная!$E$5,1,0)</f>
        <v>0</v>
      </c>
      <c r="AY21" s="38">
        <f>IF(AB21=Главная!$E$6,1,0)</f>
        <v>0</v>
      </c>
      <c r="AZ21" s="38">
        <f>IF(AC21=Главная!$E$7,1,0)</f>
        <v>0</v>
      </c>
      <c r="BB21" s="38">
        <f t="shared" si="71"/>
        <v>0</v>
      </c>
      <c r="BC21" s="38">
        <f t="shared" si="72"/>
        <v>0</v>
      </c>
      <c r="BD21" s="38">
        <f t="shared" si="73"/>
        <v>0</v>
      </c>
      <c r="BE21" s="38">
        <f t="shared" si="74"/>
        <v>0</v>
      </c>
      <c r="BF21" s="38">
        <f t="shared" si="75"/>
        <v>0</v>
      </c>
      <c r="BG21" s="38">
        <f t="shared" si="76"/>
        <v>0</v>
      </c>
      <c r="BH21" s="38">
        <f t="shared" si="77"/>
        <v>0</v>
      </c>
      <c r="BI21" s="38">
        <f t="shared" si="78"/>
        <v>0</v>
      </c>
      <c r="BJ21" s="38">
        <f t="shared" si="79"/>
        <v>0</v>
      </c>
      <c r="BK21" s="38">
        <f t="shared" si="80"/>
        <v>0</v>
      </c>
      <c r="BM21" s="38">
        <f t="shared" si="81"/>
        <v>0</v>
      </c>
      <c r="BN21" s="38">
        <f t="shared" si="82"/>
        <v>0</v>
      </c>
      <c r="BO21" s="38">
        <f t="shared" si="83"/>
        <v>0</v>
      </c>
      <c r="BP21" s="38">
        <f t="shared" si="84"/>
        <v>0</v>
      </c>
      <c r="BQ21" s="38">
        <f t="shared" si="85"/>
        <v>0</v>
      </c>
      <c r="BR21" s="38">
        <f t="shared" si="86"/>
        <v>0</v>
      </c>
      <c r="BS21" s="38">
        <f t="shared" si="87"/>
        <v>0</v>
      </c>
      <c r="BT21" s="38">
        <f t="shared" si="88"/>
        <v>0</v>
      </c>
      <c r="BU21" s="38">
        <f t="shared" si="89"/>
        <v>0</v>
      </c>
      <c r="BV21" s="38">
        <f t="shared" si="90"/>
        <v>0</v>
      </c>
      <c r="CA21" s="38" t="e">
        <f t="shared" si="91"/>
        <v>#VALUE!</v>
      </c>
      <c r="CB21" s="38" t="e">
        <f t="shared" si="92"/>
        <v>#VALUE!</v>
      </c>
      <c r="CC21" s="38" t="e">
        <f t="shared" si="93"/>
        <v>#VALUE!</v>
      </c>
      <c r="CD21" s="38" t="e">
        <f t="shared" si="94"/>
        <v>#VALUE!</v>
      </c>
      <c r="CE21" s="38" t="e">
        <f t="shared" si="95"/>
        <v>#VALUE!</v>
      </c>
      <c r="CF21" s="38" t="e">
        <f t="shared" si="96"/>
        <v>#VALUE!</v>
      </c>
      <c r="CG21" s="38" t="e">
        <f t="shared" si="97"/>
        <v>#VALUE!</v>
      </c>
      <c r="CH21" s="38" t="e">
        <f t="shared" si="98"/>
        <v>#VALUE!</v>
      </c>
      <c r="CI21" s="38" t="e">
        <f t="shared" si="99"/>
        <v>#VALUE!</v>
      </c>
      <c r="CJ21" s="38" t="e">
        <f t="shared" si="100"/>
        <v>#VALUE!</v>
      </c>
      <c r="CK21" s="38" t="e">
        <f t="shared" si="101"/>
        <v>#VALUE!</v>
      </c>
      <c r="CL21" s="38" t="e">
        <f t="shared" si="102"/>
        <v>#VALUE!</v>
      </c>
      <c r="CM21" s="38" t="e">
        <f t="shared" si="103"/>
        <v>#VALUE!</v>
      </c>
      <c r="CN21" s="38" t="e">
        <f t="shared" si="104"/>
        <v>#VALUE!</v>
      </c>
      <c r="CO21" s="38" t="e">
        <f t="shared" si="105"/>
        <v>#VALUE!</v>
      </c>
      <c r="CP21" s="38">
        <f t="shared" si="106"/>
        <v>0</v>
      </c>
      <c r="CQ21" s="38" t="e">
        <f t="shared" si="107"/>
        <v>#VALUE!</v>
      </c>
      <c r="CR21" s="38" t="e">
        <f t="shared" si="108"/>
        <v>#VALUE!</v>
      </c>
      <c r="CS21" s="38">
        <f t="shared" si="109"/>
        <v>0</v>
      </c>
      <c r="CT21" s="38" t="e">
        <f t="shared" si="110"/>
        <v>#VALUE!</v>
      </c>
      <c r="CU21" s="38" t="e">
        <f t="shared" si="111"/>
        <v>#VALUE!</v>
      </c>
      <c r="CV21" s="38">
        <f t="shared" si="112"/>
        <v>0</v>
      </c>
      <c r="CW21" s="38" t="e">
        <f t="shared" si="113"/>
        <v>#VALUE!</v>
      </c>
      <c r="CX21" s="38" t="e">
        <f t="shared" si="114"/>
        <v>#VALUE!</v>
      </c>
      <c r="CY21" s="38">
        <f t="shared" si="115"/>
        <v>0</v>
      </c>
      <c r="CZ21" s="38" t="e">
        <f t="shared" si="116"/>
        <v>#VALUE!</v>
      </c>
      <c r="DA21" s="38" t="e">
        <f t="shared" si="117"/>
        <v>#VALUE!</v>
      </c>
      <c r="DB21" s="38">
        <f t="shared" si="118"/>
        <v>0</v>
      </c>
      <c r="DC21" s="38" t="e">
        <f t="shared" si="119"/>
        <v>#VALUE!</v>
      </c>
      <c r="DD21" s="38" t="e">
        <f t="shared" si="120"/>
        <v>#VALUE!</v>
      </c>
    </row>
    <row r="22" spans="2:108" ht="15" hidden="1">
      <c r="B22" s="81"/>
      <c r="C22" s="62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>
        <f t="shared" si="121"/>
        <v>0</v>
      </c>
      <c r="T22" s="48">
        <f t="shared" si="122"/>
        <v>0</v>
      </c>
      <c r="U22" s="78"/>
      <c r="V22" s="79"/>
      <c r="W22" s="50">
        <f t="shared" si="123"/>
        <v>0</v>
      </c>
      <c r="X22" s="51">
        <f t="shared" si="70"/>
        <v>0</v>
      </c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  <c r="BB22" s="38">
        <f t="shared" si="71"/>
        <v>0</v>
      </c>
      <c r="BC22" s="38">
        <f t="shared" si="72"/>
        <v>0</v>
      </c>
      <c r="BD22" s="38">
        <f t="shared" si="73"/>
        <v>0</v>
      </c>
      <c r="BE22" s="38">
        <f t="shared" si="74"/>
        <v>0</v>
      </c>
      <c r="BF22" s="38">
        <f t="shared" si="75"/>
        <v>0</v>
      </c>
      <c r="BG22" s="38">
        <f t="shared" si="76"/>
        <v>0</v>
      </c>
      <c r="BH22" s="38">
        <f t="shared" si="77"/>
        <v>0</v>
      </c>
      <c r="BI22" s="38">
        <f t="shared" si="78"/>
        <v>0</v>
      </c>
      <c r="BJ22" s="38">
        <f t="shared" si="79"/>
        <v>0</v>
      </c>
      <c r="BK22" s="38">
        <f t="shared" si="80"/>
        <v>0</v>
      </c>
      <c r="BM22" s="38">
        <f t="shared" si="81"/>
        <v>0</v>
      </c>
      <c r="BN22" s="38">
        <f t="shared" si="82"/>
        <v>0</v>
      </c>
      <c r="BO22" s="38">
        <f t="shared" si="83"/>
        <v>0</v>
      </c>
      <c r="BP22" s="38">
        <f t="shared" si="84"/>
        <v>0</v>
      </c>
      <c r="BQ22" s="38">
        <f t="shared" si="85"/>
        <v>0</v>
      </c>
      <c r="BR22" s="38">
        <f t="shared" si="86"/>
        <v>0</v>
      </c>
      <c r="BS22" s="38">
        <f t="shared" si="87"/>
        <v>0</v>
      </c>
      <c r="BT22" s="38">
        <f t="shared" si="88"/>
        <v>0</v>
      </c>
      <c r="BU22" s="38">
        <f t="shared" si="89"/>
        <v>0</v>
      </c>
      <c r="BV22" s="38">
        <f t="shared" si="90"/>
        <v>0</v>
      </c>
      <c r="CP22" s="38">
        <f t="shared" si="106"/>
        <v>0</v>
      </c>
      <c r="CQ22" s="38" t="e">
        <f t="shared" si="107"/>
        <v>#VALUE!</v>
      </c>
      <c r="CR22" s="38" t="e">
        <f t="shared" si="108"/>
        <v>#VALUE!</v>
      </c>
      <c r="CS22" s="38">
        <f t="shared" si="109"/>
        <v>0</v>
      </c>
      <c r="CT22" s="38" t="e">
        <f t="shared" si="110"/>
        <v>#VALUE!</v>
      </c>
      <c r="CU22" s="38" t="e">
        <f t="shared" si="111"/>
        <v>#VALUE!</v>
      </c>
      <c r="CV22" s="38">
        <f t="shared" si="112"/>
        <v>0</v>
      </c>
      <c r="CW22" s="38" t="e">
        <f t="shared" si="113"/>
        <v>#VALUE!</v>
      </c>
      <c r="CX22" s="38" t="e">
        <f t="shared" si="114"/>
        <v>#VALUE!</v>
      </c>
      <c r="CY22" s="38">
        <f t="shared" si="115"/>
        <v>0</v>
      </c>
      <c r="CZ22" s="38" t="e">
        <f t="shared" si="116"/>
        <v>#VALUE!</v>
      </c>
      <c r="DA22" s="38" t="e">
        <f t="shared" si="117"/>
        <v>#VALUE!</v>
      </c>
      <c r="DB22" s="38">
        <f t="shared" si="118"/>
        <v>0</v>
      </c>
      <c r="DC22" s="38" t="e">
        <f t="shared" si="119"/>
        <v>#VALUE!</v>
      </c>
      <c r="DD22" s="38" t="e">
        <f t="shared" si="120"/>
        <v>#VALUE!</v>
      </c>
    </row>
    <row r="23" spans="2:108" ht="15">
      <c r="B23" s="81">
        <v>4</v>
      </c>
      <c r="C23" s="62">
        <f>IF(Прогноз!C22&lt;&gt;"",Прогноз!C22,"")</f>
      </c>
      <c r="D23" s="81" t="e">
        <f>((VALUE(MID(Прогноз!E22,1,1))))</f>
        <v>#VALUE!</v>
      </c>
      <c r="E23" s="56" t="e">
        <f>((VALUE(MID(Прогноз!E22,2,1))))</f>
        <v>#VALUE!</v>
      </c>
      <c r="F23" s="56" t="e">
        <f>((VALUE(MID(Прогноз!E22,3,1))))</f>
        <v>#VALUE!</v>
      </c>
      <c r="G23" s="56" t="e">
        <f>((VALUE(MID(Прогноз!E22,4,1))))</f>
        <v>#VALUE!</v>
      </c>
      <c r="H23" s="57" t="e">
        <f>((VALUE(MID(Прогноз!E22,5,1))))</f>
        <v>#VALUE!</v>
      </c>
      <c r="I23" s="58" t="e">
        <f>((VALUE(MID(Прогноз!E22,6,1))))</f>
        <v>#VALUE!</v>
      </c>
      <c r="J23" s="56" t="e">
        <f>((VALUE(MID(Прогноз!E22,7,1))))</f>
        <v>#VALUE!</v>
      </c>
      <c r="K23" s="56" t="e">
        <f>((VALUE(MID(Прогноз!E22,8,1))))</f>
        <v>#VALUE!</v>
      </c>
      <c r="L23" s="56" t="e">
        <f>((VALUE(MID(Прогноз!E22,9,1))))</f>
        <v>#VALUE!</v>
      </c>
      <c r="M23" s="56" t="e">
        <f>((VALUE(MID(Прогноз!E22,10,1))))</f>
        <v>#VALUE!</v>
      </c>
      <c r="N23" s="56" t="e">
        <f>((VALUE(MID(Прогноз!E22,11,1))))</f>
        <v>#VALUE!</v>
      </c>
      <c r="O23" s="56" t="e">
        <f>((VALUE(MID(Прогноз!E22,12,1))))</f>
        <v>#VALUE!</v>
      </c>
      <c r="P23" s="56" t="e">
        <f>((VALUE(MID(Прогноз!E22,13,1))))</f>
        <v>#VALUE!</v>
      </c>
      <c r="Q23" s="56" t="e">
        <f>((VALUE(MID(Прогноз!E22,14,1))))</f>
        <v>#VALUE!</v>
      </c>
      <c r="R23" s="7" t="e">
        <f>((VALUE(MID(Прогноз!E22,15,1))))</f>
        <v>#VALUE!</v>
      </c>
      <c r="S23" s="47">
        <f t="shared" si="121"/>
        <v>0</v>
      </c>
      <c r="T23" s="48">
        <v>0</v>
      </c>
      <c r="U23" s="78"/>
      <c r="V23" s="79"/>
      <c r="W23" s="50">
        <f t="shared" si="123"/>
        <v>0</v>
      </c>
      <c r="X23" s="51">
        <f t="shared" si="70"/>
        <v>0</v>
      </c>
      <c r="Y23" s="55">
        <f>((VALUE(MID(Прогноз!F23,1,1))))</f>
        <v>2</v>
      </c>
      <c r="Z23" s="56">
        <f>((VALUE(MID(Прогноз!F23,2,1))))</f>
        <v>0</v>
      </c>
      <c r="AA23" s="56">
        <f>((VALUE(MID(Прогноз!F23,3,1))))</f>
        <v>1</v>
      </c>
      <c r="AB23" s="56">
        <f>((VALUE(MID(Прогноз!F23,4,1))))</f>
        <v>1</v>
      </c>
      <c r="AC23" s="57">
        <f>((VALUE(MID(Прогноз!F23,5,1))))</f>
        <v>1</v>
      </c>
      <c r="AD23" s="58">
        <f>((VALUE(MID(Прогноз!F23,6,1))))</f>
        <v>1</v>
      </c>
      <c r="AE23" s="56">
        <f>((VALUE(MID(Прогноз!F23,7,1))))</f>
        <v>1</v>
      </c>
      <c r="AF23" s="56">
        <f>((VALUE(MID(Прогноз!F23,8,1))))</f>
        <v>2</v>
      </c>
      <c r="AG23" s="56">
        <f>((VALUE(MID(Прогноз!F23,9,1))))</f>
        <v>1</v>
      </c>
      <c r="AH23" s="56">
        <f>((VALUE(MID(Прогноз!F23,10,1))))</f>
        <v>0</v>
      </c>
      <c r="AI23" s="56">
        <f>((VALUE(MID(Прогноз!F23,11,1))))</f>
        <v>1</v>
      </c>
      <c r="AJ23" s="56">
        <f>((VALUE(MID(Прогноз!F23,12,1))))</f>
        <v>1</v>
      </c>
      <c r="AK23" s="56">
        <f>((VALUE(MID(Прогноз!F23,13,1))))</f>
        <v>1</v>
      </c>
      <c r="AL23" s="56">
        <f>((VALUE(MID(Прогноз!F23,14,1))))</f>
        <v>0</v>
      </c>
      <c r="AM23" s="63">
        <f>((VALUE(MID(Прогноз!F23,15,1))))</f>
        <v>0</v>
      </c>
      <c r="AN23" s="58" t="str">
        <f>IF(Прогноз!D23&lt;&gt;"",Прогноз!D23,"")</f>
        <v>LuckyDanik</v>
      </c>
      <c r="AO23" s="63">
        <v>4</v>
      </c>
      <c r="AQ23" s="38" t="e">
        <f>IF(D23=Главная!$E$3,1,0)</f>
        <v>#VALUE!</v>
      </c>
      <c r="AR23" s="38" t="e">
        <f>IF(E23=Главная!$E$4,1,0)</f>
        <v>#VALUE!</v>
      </c>
      <c r="AS23" s="38" t="e">
        <f>IF(F23=Главная!$E$5,1,0)</f>
        <v>#VALUE!</v>
      </c>
      <c r="AT23" s="38" t="e">
        <f>IF(G23=Главная!$E$6,1,0)</f>
        <v>#VALUE!</v>
      </c>
      <c r="AU23" s="38" t="e">
        <f>IF(H23=Главная!$E$7,1,0)</f>
        <v>#VALUE!</v>
      </c>
      <c r="AV23" s="38">
        <f>IF(Y23=Главная!$E$3,1,0)</f>
        <v>0</v>
      </c>
      <c r="AW23" s="38">
        <f>IF(Z23=Главная!$E$4,1,0)</f>
        <v>0</v>
      </c>
      <c r="AX23" s="38">
        <f>IF(AA23=Главная!$E$5,1,0)</f>
        <v>0</v>
      </c>
      <c r="AY23" s="38">
        <f>IF(AB23=Главная!$E$6,1,0)</f>
        <v>0</v>
      </c>
      <c r="AZ23" s="38">
        <f>IF(AC23=Главная!$E$7,1,0)</f>
        <v>0</v>
      </c>
      <c r="BB23" s="38">
        <f t="shared" si="71"/>
        <v>0</v>
      </c>
      <c r="BC23" s="38">
        <f t="shared" si="72"/>
        <v>0</v>
      </c>
      <c r="BD23" s="38">
        <f t="shared" si="73"/>
        <v>0</v>
      </c>
      <c r="BE23" s="38">
        <f t="shared" si="74"/>
        <v>0</v>
      </c>
      <c r="BF23" s="38">
        <f t="shared" si="75"/>
        <v>0</v>
      </c>
      <c r="BG23" s="38">
        <f t="shared" si="76"/>
        <v>0</v>
      </c>
      <c r="BH23" s="38">
        <f t="shared" si="77"/>
        <v>0</v>
      </c>
      <c r="BI23" s="38">
        <f t="shared" si="78"/>
        <v>0</v>
      </c>
      <c r="BJ23" s="38">
        <f t="shared" si="79"/>
        <v>0</v>
      </c>
      <c r="BK23" s="38">
        <f t="shared" si="80"/>
        <v>0</v>
      </c>
      <c r="BM23" s="38">
        <f t="shared" si="81"/>
        <v>0</v>
      </c>
      <c r="BN23" s="38">
        <f t="shared" si="82"/>
        <v>0</v>
      </c>
      <c r="BO23" s="38">
        <f t="shared" si="83"/>
        <v>0</v>
      </c>
      <c r="BP23" s="38">
        <f t="shared" si="84"/>
        <v>0</v>
      </c>
      <c r="BQ23" s="38">
        <f t="shared" si="85"/>
        <v>0</v>
      </c>
      <c r="BR23" s="38">
        <f t="shared" si="86"/>
        <v>0</v>
      </c>
      <c r="BS23" s="38">
        <f t="shared" si="87"/>
        <v>0</v>
      </c>
      <c r="BT23" s="38">
        <f t="shared" si="88"/>
        <v>0</v>
      </c>
      <c r="BU23" s="38">
        <f t="shared" si="89"/>
        <v>0</v>
      </c>
      <c r="BV23" s="38">
        <f t="shared" si="90"/>
        <v>0</v>
      </c>
      <c r="CA23" s="38" t="e">
        <f t="shared" si="91"/>
        <v>#VALUE!</v>
      </c>
      <c r="CB23" s="38" t="e">
        <f t="shared" si="92"/>
        <v>#VALUE!</v>
      </c>
      <c r="CC23" s="38" t="e">
        <f t="shared" si="93"/>
        <v>#VALUE!</v>
      </c>
      <c r="CD23" s="38" t="e">
        <f t="shared" si="94"/>
        <v>#VALUE!</v>
      </c>
      <c r="CE23" s="38" t="e">
        <f t="shared" si="95"/>
        <v>#VALUE!</v>
      </c>
      <c r="CF23" s="38" t="e">
        <f t="shared" si="96"/>
        <v>#VALUE!</v>
      </c>
      <c r="CG23" s="38" t="e">
        <f t="shared" si="97"/>
        <v>#VALUE!</v>
      </c>
      <c r="CH23" s="38" t="e">
        <f t="shared" si="98"/>
        <v>#VALUE!</v>
      </c>
      <c r="CI23" s="38" t="e">
        <f t="shared" si="99"/>
        <v>#VALUE!</v>
      </c>
      <c r="CJ23" s="38" t="e">
        <f t="shared" si="100"/>
        <v>#VALUE!</v>
      </c>
      <c r="CK23" s="38" t="e">
        <f t="shared" si="101"/>
        <v>#VALUE!</v>
      </c>
      <c r="CL23" s="38" t="e">
        <f t="shared" si="102"/>
        <v>#VALUE!</v>
      </c>
      <c r="CM23" s="38" t="e">
        <f t="shared" si="103"/>
        <v>#VALUE!</v>
      </c>
      <c r="CN23" s="38" t="e">
        <f t="shared" si="104"/>
        <v>#VALUE!</v>
      </c>
      <c r="CO23" s="38" t="e">
        <f t="shared" si="105"/>
        <v>#VALUE!</v>
      </c>
      <c r="CP23" s="38">
        <f t="shared" si="106"/>
        <v>0</v>
      </c>
      <c r="CQ23" s="38" t="e">
        <f t="shared" si="107"/>
        <v>#VALUE!</v>
      </c>
      <c r="CR23" s="38" t="e">
        <f t="shared" si="108"/>
        <v>#VALUE!</v>
      </c>
      <c r="CS23" s="38">
        <f t="shared" si="109"/>
        <v>0</v>
      </c>
      <c r="CT23" s="38" t="e">
        <f t="shared" si="110"/>
        <v>#VALUE!</v>
      </c>
      <c r="CU23" s="38" t="e">
        <f t="shared" si="111"/>
        <v>#VALUE!</v>
      </c>
      <c r="CV23" s="38">
        <f t="shared" si="112"/>
        <v>0</v>
      </c>
      <c r="CW23" s="38" t="e">
        <f t="shared" si="113"/>
        <v>#VALUE!</v>
      </c>
      <c r="CX23" s="38" t="e">
        <f t="shared" si="114"/>
        <v>#VALUE!</v>
      </c>
      <c r="CY23" s="38">
        <f t="shared" si="115"/>
        <v>0</v>
      </c>
      <c r="CZ23" s="38" t="e">
        <f t="shared" si="116"/>
        <v>#VALUE!</v>
      </c>
      <c r="DA23" s="38" t="e">
        <f t="shared" si="117"/>
        <v>#VALUE!</v>
      </c>
      <c r="DB23" s="38">
        <f t="shared" si="118"/>
        <v>0</v>
      </c>
      <c r="DC23" s="38" t="e">
        <f t="shared" si="119"/>
        <v>#VALUE!</v>
      </c>
      <c r="DD23" s="38" t="e">
        <f t="shared" si="120"/>
        <v>#VALUE!</v>
      </c>
    </row>
    <row r="24" spans="2:108" ht="15" hidden="1">
      <c r="B24" s="81"/>
      <c r="C24" s="62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>
        <f t="shared" si="121"/>
        <v>0</v>
      </c>
      <c r="T24" s="48">
        <f t="shared" si="122"/>
        <v>0</v>
      </c>
      <c r="U24" s="78"/>
      <c r="V24" s="79"/>
      <c r="W24" s="50">
        <f t="shared" si="123"/>
        <v>0</v>
      </c>
      <c r="X24" s="51">
        <f t="shared" si="70"/>
        <v>0</v>
      </c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  <c r="BB24" s="38">
        <f t="shared" si="71"/>
        <v>0</v>
      </c>
      <c r="BC24" s="38">
        <f t="shared" si="72"/>
        <v>0</v>
      </c>
      <c r="BD24" s="38">
        <f t="shared" si="73"/>
        <v>0</v>
      </c>
      <c r="BE24" s="38">
        <f t="shared" si="74"/>
        <v>0</v>
      </c>
      <c r="BF24" s="38">
        <f t="shared" si="75"/>
        <v>0</v>
      </c>
      <c r="BG24" s="38">
        <f t="shared" si="76"/>
        <v>0</v>
      </c>
      <c r="BH24" s="38">
        <f t="shared" si="77"/>
        <v>0</v>
      </c>
      <c r="BI24" s="38">
        <f t="shared" si="78"/>
        <v>0</v>
      </c>
      <c r="BJ24" s="38">
        <f t="shared" si="79"/>
        <v>0</v>
      </c>
      <c r="BK24" s="38">
        <f t="shared" si="80"/>
        <v>0</v>
      </c>
      <c r="BM24" s="38">
        <f t="shared" si="81"/>
        <v>0</v>
      </c>
      <c r="BN24" s="38">
        <f t="shared" si="82"/>
        <v>0</v>
      </c>
      <c r="BO24" s="38">
        <f t="shared" si="83"/>
        <v>0</v>
      </c>
      <c r="BP24" s="38">
        <f t="shared" si="84"/>
        <v>0</v>
      </c>
      <c r="BQ24" s="38">
        <f t="shared" si="85"/>
        <v>0</v>
      </c>
      <c r="BR24" s="38">
        <f t="shared" si="86"/>
        <v>0</v>
      </c>
      <c r="BS24" s="38">
        <f t="shared" si="87"/>
        <v>0</v>
      </c>
      <c r="BT24" s="38">
        <f t="shared" si="88"/>
        <v>0</v>
      </c>
      <c r="BU24" s="38">
        <f t="shared" si="89"/>
        <v>0</v>
      </c>
      <c r="BV24" s="38">
        <f t="shared" si="90"/>
        <v>0</v>
      </c>
      <c r="CP24" s="38">
        <f t="shared" si="106"/>
        <v>0</v>
      </c>
      <c r="CQ24" s="38" t="e">
        <f t="shared" si="107"/>
        <v>#VALUE!</v>
      </c>
      <c r="CR24" s="38" t="e">
        <f t="shared" si="108"/>
        <v>#VALUE!</v>
      </c>
      <c r="CS24" s="38">
        <f t="shared" si="109"/>
        <v>0</v>
      </c>
      <c r="CT24" s="38" t="e">
        <f t="shared" si="110"/>
        <v>#VALUE!</v>
      </c>
      <c r="CU24" s="38" t="e">
        <f t="shared" si="111"/>
        <v>#VALUE!</v>
      </c>
      <c r="CV24" s="38">
        <f t="shared" si="112"/>
        <v>0</v>
      </c>
      <c r="CW24" s="38" t="e">
        <f t="shared" si="113"/>
        <v>#VALUE!</v>
      </c>
      <c r="CX24" s="38" t="e">
        <f t="shared" si="114"/>
        <v>#VALUE!</v>
      </c>
      <c r="CY24" s="38">
        <f t="shared" si="115"/>
        <v>0</v>
      </c>
      <c r="CZ24" s="38" t="e">
        <f t="shared" si="116"/>
        <v>#VALUE!</v>
      </c>
      <c r="DA24" s="38" t="e">
        <f t="shared" si="117"/>
        <v>#VALUE!</v>
      </c>
      <c r="DB24" s="38">
        <f t="shared" si="118"/>
        <v>0</v>
      </c>
      <c r="DC24" s="38" t="e">
        <f t="shared" si="119"/>
        <v>#VALUE!</v>
      </c>
      <c r="DD24" s="38" t="e">
        <f t="shared" si="120"/>
        <v>#VALUE!</v>
      </c>
    </row>
    <row r="25" spans="2:108" ht="15">
      <c r="B25" s="81">
        <v>5</v>
      </c>
      <c r="C25" s="62">
        <f>IF(Прогноз!C24&lt;&gt;"",Прогноз!C24,"")</f>
      </c>
      <c r="D25" s="81" t="e">
        <f>((VALUE(MID(Прогноз!E24,1,1))))</f>
        <v>#VALUE!</v>
      </c>
      <c r="E25" s="56" t="e">
        <f>((VALUE(MID(Прогноз!E24,2,1))))</f>
        <v>#VALUE!</v>
      </c>
      <c r="F25" s="56" t="e">
        <f>((VALUE(MID(Прогноз!E24,3,1))))</f>
        <v>#VALUE!</v>
      </c>
      <c r="G25" s="56" t="e">
        <f>((VALUE(MID(Прогноз!E24,4,1))))</f>
        <v>#VALUE!</v>
      </c>
      <c r="H25" s="57" t="e">
        <f>((VALUE(MID(Прогноз!E24,5,1))))</f>
        <v>#VALUE!</v>
      </c>
      <c r="I25" s="58" t="e">
        <f>((VALUE(MID(Прогноз!E24,6,1))))</f>
        <v>#VALUE!</v>
      </c>
      <c r="J25" s="56" t="e">
        <f>((VALUE(MID(Прогноз!E24,7,1))))</f>
        <v>#VALUE!</v>
      </c>
      <c r="K25" s="56" t="e">
        <f>((VALUE(MID(Прогноз!E24,8,1))))</f>
        <v>#VALUE!</v>
      </c>
      <c r="L25" s="56" t="e">
        <f>((VALUE(MID(Прогноз!E24,9,1))))</f>
        <v>#VALUE!</v>
      </c>
      <c r="M25" s="56" t="e">
        <f>((VALUE(MID(Прогноз!E24,10,1))))</f>
        <v>#VALUE!</v>
      </c>
      <c r="N25" s="56" t="e">
        <f>((VALUE(MID(Прогноз!E24,11,1))))</f>
        <v>#VALUE!</v>
      </c>
      <c r="O25" s="56" t="e">
        <f>((VALUE(MID(Прогноз!E24,12,1))))</f>
        <v>#VALUE!</v>
      </c>
      <c r="P25" s="56" t="e">
        <f>((VALUE(MID(Прогноз!E24,13,1))))</f>
        <v>#VALUE!</v>
      </c>
      <c r="Q25" s="56" t="e">
        <f>((VALUE(MID(Прогноз!E24,14,1))))</f>
        <v>#VALUE!</v>
      </c>
      <c r="R25" s="7" t="e">
        <f>((VALUE(MID(Прогноз!E24,15,1))))</f>
        <v>#VALUE!</v>
      </c>
      <c r="S25" s="47">
        <f t="shared" si="121"/>
        <v>0</v>
      </c>
      <c r="T25" s="48">
        <v>0</v>
      </c>
      <c r="U25" s="78"/>
      <c r="V25" s="79"/>
      <c r="W25" s="50">
        <f t="shared" si="123"/>
        <v>0</v>
      </c>
      <c r="X25" s="51">
        <f t="shared" si="70"/>
        <v>0</v>
      </c>
      <c r="Y25" s="55">
        <f>((VALUE(MID(Прогноз!F25,1,1))))</f>
        <v>2</v>
      </c>
      <c r="Z25" s="56">
        <f>((VALUE(MID(Прогноз!F25,2,1))))</f>
        <v>1</v>
      </c>
      <c r="AA25" s="56">
        <f>((VALUE(MID(Прогноз!F25,3,1))))</f>
        <v>0</v>
      </c>
      <c r="AB25" s="56">
        <f>((VALUE(MID(Прогноз!F25,4,1))))</f>
        <v>1</v>
      </c>
      <c r="AC25" s="57">
        <f>((VALUE(MID(Прогноз!F25,5,1))))</f>
        <v>1</v>
      </c>
      <c r="AD25" s="58">
        <f>((VALUE(MID(Прогноз!F25,6,1))))</f>
        <v>0</v>
      </c>
      <c r="AE25" s="56">
        <f>((VALUE(MID(Прогноз!F25,7,1))))</f>
        <v>0</v>
      </c>
      <c r="AF25" s="56">
        <f>((VALUE(MID(Прогноз!F25,8,1))))</f>
        <v>1</v>
      </c>
      <c r="AG25" s="56">
        <f>((VALUE(MID(Прогноз!F25,9,1))))</f>
        <v>1</v>
      </c>
      <c r="AH25" s="56">
        <f>((VALUE(MID(Прогноз!F25,10,1))))</f>
        <v>1</v>
      </c>
      <c r="AI25" s="56">
        <f>((VALUE(MID(Прогноз!F25,11,1))))</f>
        <v>2</v>
      </c>
      <c r="AJ25" s="56">
        <f>((VALUE(MID(Прогноз!F25,12,1))))</f>
        <v>1</v>
      </c>
      <c r="AK25" s="56">
        <f>((VALUE(MID(Прогноз!F25,13,1))))</f>
        <v>1</v>
      </c>
      <c r="AL25" s="56">
        <f>((VALUE(MID(Прогноз!F25,14,1))))</f>
        <v>1</v>
      </c>
      <c r="AM25" s="63">
        <f>((VALUE(MID(Прогноз!F25,15,1))))</f>
        <v>0</v>
      </c>
      <c r="AN25" s="58" t="str">
        <f>IF(Прогноз!D25&lt;&gt;"",Прогноз!D25,"")</f>
        <v>IvanK</v>
      </c>
      <c r="AO25" s="63">
        <v>5</v>
      </c>
      <c r="AQ25" s="38" t="e">
        <f>IF(D25=Главная!$E$3,1,0)</f>
        <v>#VALUE!</v>
      </c>
      <c r="AR25" s="38" t="e">
        <f>IF(E25=Главная!$E$4,1,0)</f>
        <v>#VALUE!</v>
      </c>
      <c r="AS25" s="38" t="e">
        <f>IF(F25=Главная!$E$5,1,0)</f>
        <v>#VALUE!</v>
      </c>
      <c r="AT25" s="38" t="e">
        <f>IF(G25=Главная!$E$6,1,0)</f>
        <v>#VALUE!</v>
      </c>
      <c r="AU25" s="38" t="e">
        <f>IF(H25=Главная!$E$7,1,0)</f>
        <v>#VALUE!</v>
      </c>
      <c r="AV25" s="38">
        <f>IF(Y25=Главная!$E$3,1,0)</f>
        <v>0</v>
      </c>
      <c r="AW25" s="38">
        <f>IF(Z25=Главная!$E$4,1,0)</f>
        <v>0</v>
      </c>
      <c r="AX25" s="38">
        <f>IF(AA25=Главная!$E$5,1,0)</f>
        <v>0</v>
      </c>
      <c r="AY25" s="38">
        <f>IF(AB25=Главная!$E$6,1,0)</f>
        <v>0</v>
      </c>
      <c r="AZ25" s="38">
        <f>IF(AC25=Главная!$E$7,1,0)</f>
        <v>0</v>
      </c>
      <c r="BB25" s="38">
        <f t="shared" si="71"/>
        <v>0</v>
      </c>
      <c r="BC25" s="38">
        <f t="shared" si="72"/>
        <v>0</v>
      </c>
      <c r="BD25" s="38">
        <f t="shared" si="73"/>
        <v>0</v>
      </c>
      <c r="BE25" s="38">
        <f t="shared" si="74"/>
        <v>0</v>
      </c>
      <c r="BF25" s="38">
        <f t="shared" si="75"/>
        <v>0</v>
      </c>
      <c r="BG25" s="38">
        <f t="shared" si="76"/>
        <v>0</v>
      </c>
      <c r="BH25" s="38">
        <f t="shared" si="77"/>
        <v>0</v>
      </c>
      <c r="BI25" s="38">
        <f t="shared" si="78"/>
        <v>0</v>
      </c>
      <c r="BJ25" s="38">
        <f t="shared" si="79"/>
        <v>0</v>
      </c>
      <c r="BK25" s="38">
        <f t="shared" si="80"/>
        <v>0</v>
      </c>
      <c r="BM25" s="38">
        <f t="shared" si="81"/>
        <v>0</v>
      </c>
      <c r="BN25" s="38">
        <f t="shared" si="82"/>
        <v>0</v>
      </c>
      <c r="BO25" s="38">
        <f t="shared" si="83"/>
        <v>0</v>
      </c>
      <c r="BP25" s="38">
        <f t="shared" si="84"/>
        <v>0</v>
      </c>
      <c r="BQ25" s="38">
        <f t="shared" si="85"/>
        <v>0</v>
      </c>
      <c r="BR25" s="38">
        <f t="shared" si="86"/>
        <v>0</v>
      </c>
      <c r="BS25" s="38">
        <f t="shared" si="87"/>
        <v>0</v>
      </c>
      <c r="BT25" s="38">
        <f t="shared" si="88"/>
        <v>0</v>
      </c>
      <c r="BU25" s="38">
        <f t="shared" si="89"/>
        <v>0</v>
      </c>
      <c r="BV25" s="38">
        <f t="shared" si="90"/>
        <v>0</v>
      </c>
      <c r="CA25" s="38" t="e">
        <f t="shared" si="91"/>
        <v>#VALUE!</v>
      </c>
      <c r="CB25" s="38" t="e">
        <f t="shared" si="92"/>
        <v>#VALUE!</v>
      </c>
      <c r="CC25" s="38" t="e">
        <f t="shared" si="93"/>
        <v>#VALUE!</v>
      </c>
      <c r="CD25" s="38" t="e">
        <f t="shared" si="94"/>
        <v>#VALUE!</v>
      </c>
      <c r="CE25" s="38" t="e">
        <f t="shared" si="95"/>
        <v>#VALUE!</v>
      </c>
      <c r="CF25" s="38" t="e">
        <f t="shared" si="96"/>
        <v>#VALUE!</v>
      </c>
      <c r="CG25" s="38" t="e">
        <f t="shared" si="97"/>
        <v>#VALUE!</v>
      </c>
      <c r="CH25" s="38" t="e">
        <f t="shared" si="98"/>
        <v>#VALUE!</v>
      </c>
      <c r="CI25" s="38" t="e">
        <f t="shared" si="99"/>
        <v>#VALUE!</v>
      </c>
      <c r="CJ25" s="38" t="e">
        <f t="shared" si="100"/>
        <v>#VALUE!</v>
      </c>
      <c r="CK25" s="38" t="e">
        <f t="shared" si="101"/>
        <v>#VALUE!</v>
      </c>
      <c r="CL25" s="38" t="e">
        <f t="shared" si="102"/>
        <v>#VALUE!</v>
      </c>
      <c r="CM25" s="38" t="e">
        <f t="shared" si="103"/>
        <v>#VALUE!</v>
      </c>
      <c r="CN25" s="38" t="e">
        <f t="shared" si="104"/>
        <v>#VALUE!</v>
      </c>
      <c r="CO25" s="38" t="e">
        <f t="shared" si="105"/>
        <v>#VALUE!</v>
      </c>
      <c r="CP25" s="38">
        <f t="shared" si="106"/>
        <v>0</v>
      </c>
      <c r="CQ25" s="38" t="e">
        <f t="shared" si="107"/>
        <v>#VALUE!</v>
      </c>
      <c r="CR25" s="38" t="e">
        <f t="shared" si="108"/>
        <v>#VALUE!</v>
      </c>
      <c r="CS25" s="38">
        <f t="shared" si="109"/>
        <v>0</v>
      </c>
      <c r="CT25" s="38" t="e">
        <f t="shared" si="110"/>
        <v>#VALUE!</v>
      </c>
      <c r="CU25" s="38" t="e">
        <f t="shared" si="111"/>
        <v>#VALUE!</v>
      </c>
      <c r="CV25" s="38">
        <f t="shared" si="112"/>
        <v>0</v>
      </c>
      <c r="CW25" s="38" t="e">
        <f t="shared" si="113"/>
        <v>#VALUE!</v>
      </c>
      <c r="CX25" s="38" t="e">
        <f t="shared" si="114"/>
        <v>#VALUE!</v>
      </c>
      <c r="CY25" s="38">
        <f t="shared" si="115"/>
        <v>0</v>
      </c>
      <c r="CZ25" s="38" t="e">
        <f t="shared" si="116"/>
        <v>#VALUE!</v>
      </c>
      <c r="DA25" s="38" t="e">
        <f t="shared" si="117"/>
        <v>#VALUE!</v>
      </c>
      <c r="DB25" s="38">
        <f t="shared" si="118"/>
        <v>0</v>
      </c>
      <c r="DC25" s="38" t="e">
        <f t="shared" si="119"/>
        <v>#VALUE!</v>
      </c>
      <c r="DD25" s="38" t="e">
        <f t="shared" si="120"/>
        <v>#VALUE!</v>
      </c>
    </row>
    <row r="26" spans="2:108" ht="15" hidden="1">
      <c r="B26" s="82"/>
      <c r="C26" s="65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>
        <f t="shared" si="121"/>
        <v>0</v>
      </c>
      <c r="T26" s="48">
        <f t="shared" si="122"/>
        <v>0</v>
      </c>
      <c r="U26" s="78"/>
      <c r="V26" s="79"/>
      <c r="W26" s="50">
        <f t="shared" si="123"/>
        <v>0</v>
      </c>
      <c r="X26" s="51">
        <f t="shared" si="70"/>
        <v>0</v>
      </c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  <c r="BB26" s="38">
        <f t="shared" si="71"/>
        <v>0</v>
      </c>
      <c r="BC26" s="38">
        <f t="shared" si="72"/>
        <v>0</v>
      </c>
      <c r="BD26" s="38">
        <f t="shared" si="73"/>
        <v>0</v>
      </c>
      <c r="BE26" s="38">
        <f t="shared" si="74"/>
        <v>0</v>
      </c>
      <c r="BF26" s="38">
        <f t="shared" si="75"/>
        <v>0</v>
      </c>
      <c r="BG26" s="38">
        <f t="shared" si="76"/>
        <v>0</v>
      </c>
      <c r="BH26" s="38">
        <f t="shared" si="77"/>
        <v>0</v>
      </c>
      <c r="BI26" s="38">
        <f t="shared" si="78"/>
        <v>0</v>
      </c>
      <c r="BJ26" s="38">
        <f t="shared" si="79"/>
        <v>0</v>
      </c>
      <c r="BK26" s="38">
        <f t="shared" si="80"/>
        <v>0</v>
      </c>
      <c r="BM26" s="38">
        <f t="shared" si="81"/>
        <v>0</v>
      </c>
      <c r="BN26" s="38">
        <f t="shared" si="82"/>
        <v>0</v>
      </c>
      <c r="BO26" s="38">
        <f t="shared" si="83"/>
        <v>0</v>
      </c>
      <c r="BP26" s="38">
        <f t="shared" si="84"/>
        <v>0</v>
      </c>
      <c r="BQ26" s="38">
        <f t="shared" si="85"/>
        <v>0</v>
      </c>
      <c r="BR26" s="38">
        <f t="shared" si="86"/>
        <v>0</v>
      </c>
      <c r="BS26" s="38">
        <f t="shared" si="87"/>
        <v>0</v>
      </c>
      <c r="BT26" s="38">
        <f t="shared" si="88"/>
        <v>0</v>
      </c>
      <c r="BU26" s="38">
        <f t="shared" si="89"/>
        <v>0</v>
      </c>
      <c r="BV26" s="38">
        <f t="shared" si="90"/>
        <v>0</v>
      </c>
      <c r="CP26" s="38">
        <f t="shared" si="106"/>
        <v>0</v>
      </c>
      <c r="CQ26" s="38" t="e">
        <f t="shared" si="107"/>
        <v>#VALUE!</v>
      </c>
      <c r="CR26" s="38" t="e">
        <f t="shared" si="108"/>
        <v>#VALUE!</v>
      </c>
      <c r="CS26" s="38">
        <f t="shared" si="109"/>
        <v>0</v>
      </c>
      <c r="CT26" s="38" t="e">
        <f t="shared" si="110"/>
        <v>#VALUE!</v>
      </c>
      <c r="CU26" s="38" t="e">
        <f t="shared" si="111"/>
        <v>#VALUE!</v>
      </c>
      <c r="CV26" s="38">
        <f t="shared" si="112"/>
        <v>0</v>
      </c>
      <c r="CW26" s="38" t="e">
        <f t="shared" si="113"/>
        <v>#VALUE!</v>
      </c>
      <c r="CX26" s="38" t="e">
        <f t="shared" si="114"/>
        <v>#VALUE!</v>
      </c>
      <c r="CY26" s="38">
        <f t="shared" si="115"/>
        <v>0</v>
      </c>
      <c r="CZ26" s="38" t="e">
        <f t="shared" si="116"/>
        <v>#VALUE!</v>
      </c>
      <c r="DA26" s="38" t="e">
        <f t="shared" si="117"/>
        <v>#VALUE!</v>
      </c>
      <c r="DB26" s="38">
        <f t="shared" si="118"/>
        <v>0</v>
      </c>
      <c r="DC26" s="38" t="e">
        <f t="shared" si="119"/>
        <v>#VALUE!</v>
      </c>
      <c r="DD26" s="38" t="e">
        <f t="shared" si="120"/>
        <v>#VALUE!</v>
      </c>
    </row>
    <row r="27" spans="2:108" ht="15">
      <c r="B27" s="83">
        <v>6</v>
      </c>
      <c r="C27" s="69">
        <f>IF(Прогноз!C26&lt;&gt;"",Прогноз!C26,"")</f>
      </c>
      <c r="D27" s="83" t="e">
        <f>((VALUE(MID(Прогноз!E26,1,1))))</f>
        <v>#VALUE!</v>
      </c>
      <c r="E27" s="71" t="e">
        <f>((VALUE(MID(Прогноз!E26,2,1))))</f>
        <v>#VALUE!</v>
      </c>
      <c r="F27" s="71" t="e">
        <f>((VALUE(MID(Прогноз!E26,3,1))))</f>
        <v>#VALUE!</v>
      </c>
      <c r="G27" s="71" t="e">
        <f>((VALUE(MID(Прогноз!E26,4,1))))</f>
        <v>#VALUE!</v>
      </c>
      <c r="H27" s="72" t="e">
        <f>((VALUE(MID(Прогноз!E26,5,1))))</f>
        <v>#VALUE!</v>
      </c>
      <c r="I27" s="73" t="e">
        <f>((VALUE(MID(Прогноз!E26,6,1))))</f>
        <v>#VALUE!</v>
      </c>
      <c r="J27" s="71" t="e">
        <f>((VALUE(MID(Прогноз!E26,7,1))))</f>
        <v>#VALUE!</v>
      </c>
      <c r="K27" s="71" t="e">
        <f>((VALUE(MID(Прогноз!E26,8,1))))</f>
        <v>#VALUE!</v>
      </c>
      <c r="L27" s="71" t="e">
        <f>((VALUE(MID(Прогноз!E26,9,1))))</f>
        <v>#VALUE!</v>
      </c>
      <c r="M27" s="71" t="e">
        <f>((VALUE(MID(Прогноз!E26,10,1))))</f>
        <v>#VALUE!</v>
      </c>
      <c r="N27" s="71" t="e">
        <f>((VALUE(MID(Прогноз!E26,11,1))))</f>
        <v>#VALUE!</v>
      </c>
      <c r="O27" s="71" t="e">
        <f>((VALUE(MID(Прогноз!E26,12,1))))</f>
        <v>#VALUE!</v>
      </c>
      <c r="P27" s="71" t="e">
        <f>((VALUE(MID(Прогноз!E26,13,1))))</f>
        <v>#VALUE!</v>
      </c>
      <c r="Q27" s="71" t="e">
        <f>((VALUE(MID(Прогноз!E26,14,1))))</f>
        <v>#VALUE!</v>
      </c>
      <c r="R27" s="74" t="e">
        <f>((VALUE(MID(Прогноз!E26,15,1))))</f>
        <v>#VALUE!</v>
      </c>
      <c r="S27" s="47">
        <f t="shared" si="121"/>
        <v>0</v>
      </c>
      <c r="T27" s="48">
        <f t="shared" si="122"/>
        <v>0</v>
      </c>
      <c r="U27" s="78"/>
      <c r="V27" s="79"/>
      <c r="W27" s="50">
        <f t="shared" si="123"/>
        <v>0</v>
      </c>
      <c r="X27" s="51">
        <f t="shared" si="70"/>
        <v>0</v>
      </c>
      <c r="Y27" s="70">
        <f>((VALUE(MID(Прогноз!F27,1,1))))</f>
        <v>2</v>
      </c>
      <c r="Z27" s="71">
        <f>((VALUE(MID(Прогноз!F27,2,1))))</f>
        <v>0</v>
      </c>
      <c r="AA27" s="71">
        <f>((VALUE(MID(Прогноз!F27,3,1))))</f>
        <v>2</v>
      </c>
      <c r="AB27" s="71">
        <f>((VALUE(MID(Прогноз!F27,4,1))))</f>
        <v>1</v>
      </c>
      <c r="AC27" s="72">
        <f>((VALUE(MID(Прогноз!F27,5,1))))</f>
        <v>1</v>
      </c>
      <c r="AD27" s="73">
        <f>((VALUE(MID(Прогноз!F27,6,1))))</f>
        <v>2</v>
      </c>
      <c r="AE27" s="71">
        <f>((VALUE(MID(Прогноз!F27,7,1))))</f>
        <v>1</v>
      </c>
      <c r="AF27" s="71">
        <f>((VALUE(MID(Прогноз!F27,8,1))))</f>
        <v>1</v>
      </c>
      <c r="AG27" s="71">
        <f>((VALUE(MID(Прогноз!F27,9,1))))</f>
        <v>3</v>
      </c>
      <c r="AH27" s="71">
        <f>((VALUE(MID(Прогноз!F27,10,1))))</f>
        <v>1</v>
      </c>
      <c r="AI27" s="71">
        <f>((VALUE(MID(Прогноз!F27,11,1))))</f>
        <v>2</v>
      </c>
      <c r="AJ27" s="71">
        <f>((VALUE(MID(Прогноз!F27,12,1))))</f>
        <v>1</v>
      </c>
      <c r="AK27" s="71">
        <f>((VALUE(MID(Прогноз!F27,13,1))))</f>
        <v>1</v>
      </c>
      <c r="AL27" s="71">
        <f>((VALUE(MID(Прогноз!F27,14,1))))</f>
        <v>2</v>
      </c>
      <c r="AM27" s="75">
        <f>((VALUE(MID(Прогноз!F27,15,1))))</f>
        <v>0</v>
      </c>
      <c r="AN27" s="73" t="str">
        <f>IF(Прогноз!D27&lt;&gt;"",Прогноз!D27,"")</f>
        <v>Lord_Fenix</v>
      </c>
      <c r="AO27" s="75">
        <v>6</v>
      </c>
      <c r="AQ27" s="38" t="e">
        <f>IF(D27=Главная!$E$3,1,0)</f>
        <v>#VALUE!</v>
      </c>
      <c r="AR27" s="38" t="e">
        <f>IF(E27=Главная!$E$4,1,0)</f>
        <v>#VALUE!</v>
      </c>
      <c r="AS27" s="38" t="e">
        <f>IF(F27=Главная!$E$5,1,0)</f>
        <v>#VALUE!</v>
      </c>
      <c r="AT27" s="38" t="e">
        <f>IF(G27=Главная!$E$6,1,0)</f>
        <v>#VALUE!</v>
      </c>
      <c r="AU27" s="38" t="e">
        <f>IF(H27=Главная!$E$7,1,0)</f>
        <v>#VALUE!</v>
      </c>
      <c r="AV27" s="38">
        <f>IF(Y27=Главная!$E$3,1,0)</f>
        <v>0</v>
      </c>
      <c r="AW27" s="38">
        <f>IF(Z27=Главная!$E$4,1,0)</f>
        <v>0</v>
      </c>
      <c r="AX27" s="38">
        <f>IF(AA27=Главная!$E$5,1,0)</f>
        <v>0</v>
      </c>
      <c r="AY27" s="38">
        <f>IF(AB27=Главная!$E$6,1,0)</f>
        <v>0</v>
      </c>
      <c r="AZ27" s="38">
        <f>IF(AC27=Главная!$E$7,1,0)</f>
        <v>0</v>
      </c>
      <c r="BB27" s="38">
        <f t="shared" si="71"/>
        <v>0</v>
      </c>
      <c r="BC27" s="38">
        <f t="shared" si="72"/>
        <v>0</v>
      </c>
      <c r="BD27" s="38">
        <f t="shared" si="73"/>
        <v>0</v>
      </c>
      <c r="BE27" s="38">
        <f t="shared" si="74"/>
        <v>0</v>
      </c>
      <c r="BF27" s="38">
        <f t="shared" si="75"/>
        <v>0</v>
      </c>
      <c r="BG27" s="38">
        <f t="shared" si="76"/>
        <v>0</v>
      </c>
      <c r="BH27" s="38">
        <f t="shared" si="77"/>
        <v>0</v>
      </c>
      <c r="BI27" s="38">
        <f t="shared" si="78"/>
        <v>0</v>
      </c>
      <c r="BJ27" s="38">
        <f t="shared" si="79"/>
        <v>0</v>
      </c>
      <c r="BK27" s="38">
        <f t="shared" si="80"/>
        <v>0</v>
      </c>
      <c r="BM27" s="38">
        <f t="shared" si="81"/>
        <v>0</v>
      </c>
      <c r="BN27" s="38">
        <f t="shared" si="82"/>
        <v>0</v>
      </c>
      <c r="BO27" s="38">
        <f t="shared" si="83"/>
        <v>0</v>
      </c>
      <c r="BP27" s="38">
        <f t="shared" si="84"/>
        <v>0</v>
      </c>
      <c r="BQ27" s="38">
        <f t="shared" si="85"/>
        <v>0</v>
      </c>
      <c r="BR27" s="38">
        <f t="shared" si="86"/>
        <v>0</v>
      </c>
      <c r="BS27" s="38">
        <f t="shared" si="87"/>
        <v>0</v>
      </c>
      <c r="BT27" s="38">
        <f t="shared" si="88"/>
        <v>0</v>
      </c>
      <c r="BU27" s="38">
        <f t="shared" si="89"/>
        <v>0</v>
      </c>
      <c r="BV27" s="38">
        <f t="shared" si="90"/>
        <v>0</v>
      </c>
      <c r="CA27" s="38" t="e">
        <f t="shared" si="91"/>
        <v>#VALUE!</v>
      </c>
      <c r="CB27" s="38" t="e">
        <f t="shared" si="92"/>
        <v>#VALUE!</v>
      </c>
      <c r="CC27" s="38" t="e">
        <f t="shared" si="93"/>
        <v>#VALUE!</v>
      </c>
      <c r="CD27" s="38" t="e">
        <f t="shared" si="94"/>
        <v>#VALUE!</v>
      </c>
      <c r="CE27" s="38" t="e">
        <f t="shared" si="95"/>
        <v>#VALUE!</v>
      </c>
      <c r="CF27" s="38" t="e">
        <f t="shared" si="96"/>
        <v>#VALUE!</v>
      </c>
      <c r="CG27" s="38" t="e">
        <f t="shared" si="97"/>
        <v>#VALUE!</v>
      </c>
      <c r="CH27" s="38" t="e">
        <f t="shared" si="98"/>
        <v>#VALUE!</v>
      </c>
      <c r="CI27" s="38" t="e">
        <f t="shared" si="99"/>
        <v>#VALUE!</v>
      </c>
      <c r="CJ27" s="38" t="e">
        <f t="shared" si="100"/>
        <v>#VALUE!</v>
      </c>
      <c r="CK27" s="38" t="e">
        <f t="shared" si="101"/>
        <v>#VALUE!</v>
      </c>
      <c r="CL27" s="38" t="e">
        <f t="shared" si="102"/>
        <v>#VALUE!</v>
      </c>
      <c r="CM27" s="38" t="e">
        <f t="shared" si="103"/>
        <v>#VALUE!</v>
      </c>
      <c r="CN27" s="38" t="e">
        <f t="shared" si="104"/>
        <v>#VALUE!</v>
      </c>
      <c r="CO27" s="38" t="e">
        <f t="shared" si="105"/>
        <v>#VALUE!</v>
      </c>
      <c r="CP27" s="38">
        <f t="shared" si="106"/>
        <v>0</v>
      </c>
      <c r="CQ27" s="38" t="e">
        <f t="shared" si="107"/>
        <v>#VALUE!</v>
      </c>
      <c r="CR27" s="38" t="e">
        <f t="shared" si="108"/>
        <v>#VALUE!</v>
      </c>
      <c r="CS27" s="38">
        <f t="shared" si="109"/>
        <v>0</v>
      </c>
      <c r="CT27" s="38" t="e">
        <f t="shared" si="110"/>
        <v>#VALUE!</v>
      </c>
      <c r="CU27" s="38" t="e">
        <f t="shared" si="111"/>
        <v>#VALUE!</v>
      </c>
      <c r="CV27" s="38">
        <f t="shared" si="112"/>
        <v>0</v>
      </c>
      <c r="CW27" s="38" t="e">
        <f t="shared" si="113"/>
        <v>#VALUE!</v>
      </c>
      <c r="CX27" s="38" t="e">
        <f t="shared" si="114"/>
        <v>#VALUE!</v>
      </c>
      <c r="CY27" s="38">
        <f t="shared" si="115"/>
        <v>0</v>
      </c>
      <c r="CZ27" s="38" t="e">
        <f t="shared" si="116"/>
        <v>#VALUE!</v>
      </c>
      <c r="DA27" s="38" t="e">
        <f t="shared" si="117"/>
        <v>#VALUE!</v>
      </c>
      <c r="DB27" s="38">
        <f t="shared" si="118"/>
        <v>0</v>
      </c>
      <c r="DC27" s="38" t="e">
        <f t="shared" si="119"/>
        <v>#VALUE!</v>
      </c>
      <c r="DD27" s="38" t="e">
        <f t="shared" si="120"/>
        <v>#VALUE!</v>
      </c>
    </row>
    <row r="28" spans="79:108" ht="15.75" thickBot="1">
      <c r="CA28" s="38">
        <v>5</v>
      </c>
      <c r="CB28" s="38">
        <v>3</v>
      </c>
      <c r="CC28" s="38">
        <v>1</v>
      </c>
      <c r="CD28" s="38">
        <v>5</v>
      </c>
      <c r="CE28" s="38">
        <v>3</v>
      </c>
      <c r="CF28" s="38">
        <v>1</v>
      </c>
      <c r="CG28" s="38">
        <v>5</v>
      </c>
      <c r="CH28" s="38">
        <v>3</v>
      </c>
      <c r="CI28" s="38">
        <v>1</v>
      </c>
      <c r="CJ28" s="38">
        <v>5</v>
      </c>
      <c r="CK28" s="38">
        <v>3</v>
      </c>
      <c r="CL28" s="38">
        <v>1</v>
      </c>
      <c r="CM28" s="38">
        <v>5</v>
      </c>
      <c r="CN28" s="38">
        <v>3</v>
      </c>
      <c r="CO28" s="38">
        <v>1</v>
      </c>
      <c r="CP28" s="38">
        <v>5</v>
      </c>
      <c r="CQ28" s="38">
        <v>3</v>
      </c>
      <c r="CR28" s="38">
        <v>1</v>
      </c>
      <c r="CS28" s="38">
        <v>5</v>
      </c>
      <c r="CT28" s="38">
        <v>3</v>
      </c>
      <c r="CU28" s="38">
        <v>1</v>
      </c>
      <c r="CV28" s="38">
        <v>5</v>
      </c>
      <c r="CW28" s="38">
        <v>3</v>
      </c>
      <c r="CX28" s="38">
        <v>1</v>
      </c>
      <c r="CY28" s="38">
        <v>5</v>
      </c>
      <c r="CZ28" s="38">
        <v>3</v>
      </c>
      <c r="DA28" s="38">
        <v>1</v>
      </c>
      <c r="DB28" s="38">
        <v>5</v>
      </c>
      <c r="DC28" s="38">
        <v>3</v>
      </c>
      <c r="DD28" s="38">
        <v>1</v>
      </c>
    </row>
    <row r="29" spans="4:39" ht="16.5" thickBot="1" thickTop="1">
      <c r="D29" s="84">
        <f>IF(Главная!$E$3&lt;&gt;"",Главная!$E$3,"")</f>
        <v>7</v>
      </c>
      <c r="E29" s="85">
        <f>IF(Главная!$E$4&lt;&gt;"",Главная!$E$4,"")</f>
        <v>7</v>
      </c>
      <c r="F29" s="85">
        <f>IF(Главная!$E$5&lt;&gt;"",Главная!$E$5,"")</f>
        <v>7</v>
      </c>
      <c r="G29" s="85">
        <f>IF(Главная!$E$6&lt;&gt;"",Главная!$E$6,"")</f>
        <v>7</v>
      </c>
      <c r="H29" s="85">
        <f>IF(Главная!$E$7&lt;&gt;"",Главная!$E$7,"")</f>
        <v>7</v>
      </c>
      <c r="I29" s="85">
        <f>IF(Главная!$E$8&lt;&gt;"",Главная!$E$8,"")</f>
      </c>
      <c r="J29" s="85">
        <f>IF(Главная!$G$8&lt;&gt;"",Главная!$G$8,"")</f>
      </c>
      <c r="K29" s="85">
        <f>IF(Главная!$E$9&lt;&gt;"",Главная!$E$9,"")</f>
      </c>
      <c r="L29" s="85">
        <f>IF(Главная!$G$9&lt;&gt;"",Главная!$G$9,"")</f>
      </c>
      <c r="M29" s="85">
        <f>IF(Главная!$E$10&lt;&gt;"",Главная!$E$10,"")</f>
      </c>
      <c r="N29" s="85">
        <f>IF(Главная!$G$10&lt;&gt;"",Главная!$G$10,"")</f>
      </c>
      <c r="O29" s="85">
        <f>IF(Главная!$E$11&lt;&gt;"",Главная!$E$11,"")</f>
      </c>
      <c r="P29" s="85">
        <f>IF(Главная!$G$11&lt;&gt;"",Главная!$G$11,"")</f>
      </c>
      <c r="Q29" s="85">
        <f>IF(Главная!$E$12&lt;&gt;"",Главная!$E$12,"")</f>
      </c>
      <c r="R29" s="86">
        <f>IF(Главная!$G$12&lt;&gt;"",Главная!$G$12,"")</f>
      </c>
      <c r="Y29" s="84">
        <f>IF(Главная!$E$3&lt;&gt;"",Главная!$E$3,"")</f>
        <v>7</v>
      </c>
      <c r="Z29" s="85">
        <f>IF(Главная!$E$4&lt;&gt;"",Главная!$E$4,"")</f>
        <v>7</v>
      </c>
      <c r="AA29" s="85">
        <f>IF(Главная!$E$5&lt;&gt;"",Главная!$E$5,"")</f>
        <v>7</v>
      </c>
      <c r="AB29" s="85">
        <f>IF(Главная!$E$6&lt;&gt;"",Главная!$E$6,"")</f>
        <v>7</v>
      </c>
      <c r="AC29" s="85">
        <f>IF(Главная!$E$7&lt;&gt;"",Главная!$E$7,"")</f>
        <v>7</v>
      </c>
      <c r="AD29" s="85">
        <f>IF(Главная!$E$8&lt;&gt;"",Главная!$E$8,"")</f>
      </c>
      <c r="AE29" s="85">
        <f>IF(Главная!$G$8&lt;&gt;"",Главная!$G$8,"")</f>
      </c>
      <c r="AF29" s="85">
        <f>IF(Главная!$E$9&lt;&gt;"",Главная!$E$9,"")</f>
      </c>
      <c r="AG29" s="85">
        <f>IF(Главная!$G$9&lt;&gt;"",Главная!$G$9,"")</f>
      </c>
      <c r="AH29" s="85">
        <f>IF(Главная!$E$10&lt;&gt;"",Главная!$E$10,"")</f>
      </c>
      <c r="AI29" s="85">
        <f>IF(Главная!$G$10&lt;&gt;"",Главная!$G$10,"")</f>
      </c>
      <c r="AJ29" s="85">
        <f>IF(Главная!$E$11&lt;&gt;"",Главная!$E$11,"")</f>
      </c>
      <c r="AK29" s="85">
        <f>IF(Главная!$G$11&lt;&gt;"",Главная!$G$11,"")</f>
      </c>
      <c r="AL29" s="85">
        <f>IF(Главная!$E$12&lt;&gt;"",Главная!$E$12,"")</f>
      </c>
      <c r="AM29" s="86">
        <f>IF(Главная!$G$12&lt;&gt;"",Главная!$G$12,"")</f>
      </c>
    </row>
    <row r="30" spans="4:39" ht="15.75" customHeight="1" thickTop="1">
      <c r="D30" s="133" t="str">
        <f>IF(Главная!$C$3&lt;&gt;"",Главная!$C$3,"")</f>
        <v>Арсенал Т – Рубин (06.08. - 19:30)</v>
      </c>
      <c r="E30" s="133" t="str">
        <f>IF(Главная!$C$4&lt;&gt;"",Главная!$C$4,"")</f>
        <v>Сталь К – Волынь (06.08. - 17:00)</v>
      </c>
      <c r="F30" s="133" t="str">
        <f>IF(Главная!$C$5&lt;&gt;"",Главная!$C$5,"")</f>
        <v>Виллем II – Витесс (06.08. - 21:45)</v>
      </c>
      <c r="G30" s="133" t="str">
        <f>IF(Главная!$C$6&lt;&gt;"",Главная!$C$6,"")</f>
        <v>ПСЖ – Лион (Суперкубок) (06.08. - 21:45)</v>
      </c>
      <c r="H30" s="133" t="str">
        <f>IF(Главная!$C$7&lt;&gt;"",Главная!$C$7,"")</f>
        <v>Динамо Киев – Днепр (06.08. - 19:30)</v>
      </c>
      <c r="I30" s="133" t="str">
        <f>IF(Главная!$C$8&lt;&gt;"",Главная!$C$8,"")</f>
        <v>Олимпик Д – Звезда К (07.08. - 17:00)</v>
      </c>
      <c r="J30" s="133"/>
      <c r="K30" s="133" t="str">
        <f>IF(Главная!$C$9&lt;&gt;"",Главная!$C$9,"")</f>
        <v>Лестер – Ман. Юнайтед (Суперкубок) (07.08. - 18:00)</v>
      </c>
      <c r="L30" s="133"/>
      <c r="M30" s="133" t="str">
        <f>IF(Главная!$C$10&lt;&gt;"",Главная!$C$10,"")</f>
        <v>Гронинген – Фейеноорд (07.08. - 13:30)</v>
      </c>
      <c r="N30" s="133"/>
      <c r="O30" s="133" t="str">
        <f>IF(Главная!$C$11&lt;&gt;"",Главная!$C$11,"")</f>
        <v>Амкар – Анжи (07.08. - 16:30)</v>
      </c>
      <c r="P30" s="133"/>
      <c r="Q30" s="133" t="str">
        <f>IF(Главная!$C$12&lt;&gt;"",Главная!$C$12,"")</f>
        <v>Ворскла – Карпаты (07.08. - 19:30)</v>
      </c>
      <c r="R30" s="133"/>
      <c r="S30" s="135" t="s">
        <v>7</v>
      </c>
      <c r="T30" s="135" t="s">
        <v>8</v>
      </c>
      <c r="U30" s="136" t="s">
        <v>9</v>
      </c>
      <c r="V30" s="136" t="s">
        <v>9</v>
      </c>
      <c r="W30" s="135" t="s">
        <v>8</v>
      </c>
      <c r="X30" s="135" t="s">
        <v>7</v>
      </c>
      <c r="Y30" s="133" t="str">
        <f>IF(Главная!$C$3&lt;&gt;"",Главная!$C$3,"")</f>
        <v>Арсенал Т – Рубин (06.08. - 19:30)</v>
      </c>
      <c r="Z30" s="133" t="str">
        <f>IF(Главная!$C$4&lt;&gt;"",Главная!$C$4,"")</f>
        <v>Сталь К – Волынь (06.08. - 17:00)</v>
      </c>
      <c r="AA30" s="133" t="str">
        <f>IF(Главная!$C$5&lt;&gt;"",Главная!$C$5,"")</f>
        <v>Виллем II – Витесс (06.08. - 21:45)</v>
      </c>
      <c r="AB30" s="133" t="str">
        <f>IF(Главная!$C$6&lt;&gt;"",Главная!$C$6,"")</f>
        <v>ПСЖ – Лион (Суперкубок) (06.08. - 21:45)</v>
      </c>
      <c r="AC30" s="133" t="str">
        <f>IF(Главная!$C$7&lt;&gt;"",Главная!$C$7,"")</f>
        <v>Динамо Киев – Днепр (06.08. - 19:30)</v>
      </c>
      <c r="AD30" s="133" t="str">
        <f>IF(Главная!$C$8&lt;&gt;"",Главная!$C$8,"")</f>
        <v>Олимпик Д – Звезда К (07.08. - 17:00)</v>
      </c>
      <c r="AE30" s="133"/>
      <c r="AF30" s="133" t="str">
        <f>IF(Главная!$C$9&lt;&gt;"",Главная!$C$9,"")</f>
        <v>Лестер – Ман. Юнайтед (Суперкубок) (07.08. - 18:00)</v>
      </c>
      <c r="AG30" s="133"/>
      <c r="AH30" s="133" t="str">
        <f>IF(Главная!$C$10&lt;&gt;"",Главная!$C$10,"")</f>
        <v>Гронинген – Фейеноорд (07.08. - 13:30)</v>
      </c>
      <c r="AI30" s="133"/>
      <c r="AJ30" s="133" t="str">
        <f>IF(Главная!$C$11&lt;&gt;"",Главная!$C$11,"")</f>
        <v>Амкар – Анжи (07.08. - 16:30)</v>
      </c>
      <c r="AK30" s="133"/>
      <c r="AL30" s="133" t="str">
        <f>IF(Главная!$C$12&lt;&gt;"",Главная!$C$12,"")</f>
        <v>Ворскла – Карпаты (07.08. - 19:30)</v>
      </c>
      <c r="AM30" s="133"/>
    </row>
    <row r="31" spans="4:39" ht="15"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5"/>
      <c r="U31" s="136"/>
      <c r="V31" s="136"/>
      <c r="W31" s="135"/>
      <c r="X31" s="135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4:39" ht="15"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36"/>
      <c r="V32" s="136"/>
      <c r="W32" s="135"/>
      <c r="X32" s="135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4:39" ht="15"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35"/>
      <c r="U33" s="136"/>
      <c r="V33" s="136"/>
      <c r="W33" s="135"/>
      <c r="X33" s="135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4:39" ht="15"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135"/>
      <c r="U34" s="136"/>
      <c r="V34" s="136"/>
      <c r="W34" s="135"/>
      <c r="X34" s="135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4:39" ht="15"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4:39" ht="15"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4:39" ht="15"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4:39" ht="15"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4:39" ht="15"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</sheetData>
  <sheetProtection/>
  <mergeCells count="91">
    <mergeCell ref="DX14:DZ14"/>
    <mergeCell ref="EA4:EC4"/>
    <mergeCell ref="EA6:EC6"/>
    <mergeCell ref="EA8:EC8"/>
    <mergeCell ref="EA10:EC10"/>
    <mergeCell ref="EA12:EC12"/>
    <mergeCell ref="EA14:EC14"/>
    <mergeCell ref="EA9:EC9"/>
    <mergeCell ref="EA11:EC11"/>
    <mergeCell ref="EA13:EC13"/>
    <mergeCell ref="DX13:DZ13"/>
    <mergeCell ref="DX4:DZ4"/>
    <mergeCell ref="DX6:DZ6"/>
    <mergeCell ref="EA7:EC7"/>
    <mergeCell ref="EA3:EC3"/>
    <mergeCell ref="DU12:DV12"/>
    <mergeCell ref="DU10:DV10"/>
    <mergeCell ref="DU8:DV8"/>
    <mergeCell ref="DX12:DZ12"/>
    <mergeCell ref="DX8:DZ8"/>
    <mergeCell ref="DX10:DZ10"/>
    <mergeCell ref="DU7:DV7"/>
    <mergeCell ref="DU9:DV9"/>
    <mergeCell ref="DU11:DV11"/>
    <mergeCell ref="DS7:DT7"/>
    <mergeCell ref="DX3:DZ3"/>
    <mergeCell ref="DX7:DZ7"/>
    <mergeCell ref="DX9:DZ9"/>
    <mergeCell ref="DX11:DZ11"/>
    <mergeCell ref="DS9:DT9"/>
    <mergeCell ref="DS11:DT11"/>
    <mergeCell ref="DS13:DT13"/>
    <mergeCell ref="DS8:DT8"/>
    <mergeCell ref="DS10:DT10"/>
    <mergeCell ref="DU14:DV14"/>
    <mergeCell ref="DU13:DV13"/>
    <mergeCell ref="DS14:DT14"/>
    <mergeCell ref="CP3:DD3"/>
    <mergeCell ref="DL3:DN3"/>
    <mergeCell ref="DO3:DQ3"/>
    <mergeCell ref="DS3:DT3"/>
    <mergeCell ref="DS12:DT12"/>
    <mergeCell ref="D3:H3"/>
    <mergeCell ref="I3:R3"/>
    <mergeCell ref="Y3:AC3"/>
    <mergeCell ref="S3:X3"/>
    <mergeCell ref="BB3:BF3"/>
    <mergeCell ref="DU3:DV3"/>
    <mergeCell ref="DS4:DT4"/>
    <mergeCell ref="DU4:DV4"/>
    <mergeCell ref="DS6:DT6"/>
    <mergeCell ref="DU6:DV6"/>
    <mergeCell ref="M30:N39"/>
    <mergeCell ref="O30:P39"/>
    <mergeCell ref="BM3:BQ3"/>
    <mergeCell ref="BR3:BV3"/>
    <mergeCell ref="AD3:AM3"/>
    <mergeCell ref="BG3:BK3"/>
    <mergeCell ref="AV3:AZ3"/>
    <mergeCell ref="AQ3:AU3"/>
    <mergeCell ref="AJ30:AK39"/>
    <mergeCell ref="D1:AB2"/>
    <mergeCell ref="AC1:AE2"/>
    <mergeCell ref="Z30:Z39"/>
    <mergeCell ref="AA30:AA39"/>
    <mergeCell ref="X30:X34"/>
    <mergeCell ref="W30:W34"/>
    <mergeCell ref="Q30:R39"/>
    <mergeCell ref="Y30:Y39"/>
    <mergeCell ref="I30:J39"/>
    <mergeCell ref="K30:L39"/>
    <mergeCell ref="CA3:CO3"/>
    <mergeCell ref="D30:D39"/>
    <mergeCell ref="E30:E39"/>
    <mergeCell ref="F30:F39"/>
    <mergeCell ref="G30:G39"/>
    <mergeCell ref="H30:H39"/>
    <mergeCell ref="S30:S34"/>
    <mergeCell ref="T30:T34"/>
    <mergeCell ref="U30:U34"/>
    <mergeCell ref="V30:V34"/>
    <mergeCell ref="AF1:AG2"/>
    <mergeCell ref="AH1:AH2"/>
    <mergeCell ref="AI1:AJ2"/>
    <mergeCell ref="AK1:AM2"/>
    <mergeCell ref="AL30:AM39"/>
    <mergeCell ref="AB30:AB39"/>
    <mergeCell ref="AC30:AC39"/>
    <mergeCell ref="AD30:AE39"/>
    <mergeCell ref="AF30:AG39"/>
    <mergeCell ref="AH30:AI39"/>
  </mergeCells>
  <conditionalFormatting sqref="D4:AM14 D17:AM27">
    <cfRule type="expression" priority="12" dxfId="15" stopIfTrue="1">
      <formula>ISERROR(D4)</formula>
    </cfRule>
  </conditionalFormatting>
  <conditionalFormatting sqref="D4">
    <cfRule type="expression" priority="6" dxfId="0" stopIfTrue="1">
      <formula>IF(BM4&gt;BR4,1,0)</formula>
    </cfRule>
  </conditionalFormatting>
  <conditionalFormatting sqref="E4:H4">
    <cfRule type="expression" priority="5" dxfId="0" stopIfTrue="1">
      <formula>IF(BN4&gt;BS4,1,0)</formula>
    </cfRule>
  </conditionalFormatting>
  <conditionalFormatting sqref="Y4:AC4">
    <cfRule type="expression" priority="4" dxfId="0" stopIfTrue="1">
      <formula>IF(BR4&gt;BM4,1,0)</formula>
    </cfRule>
  </conditionalFormatting>
  <conditionalFormatting sqref="D6:D14">
    <cfRule type="expression" priority="3" dxfId="0" stopIfTrue="1">
      <formula>IF(BM6&gt;BR6,1,0)</formula>
    </cfRule>
  </conditionalFormatting>
  <conditionalFormatting sqref="E6:H14">
    <cfRule type="expression" priority="2" dxfId="0" stopIfTrue="1">
      <formula>IF(BN6&gt;BS6,1,0)</formula>
    </cfRule>
  </conditionalFormatting>
  <conditionalFormatting sqref="Y6:AC14">
    <cfRule type="expression" priority="1" dxfId="0" stopIfTrue="1">
      <formula>IF(BR6&gt;BM6,1,0)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R39"/>
  <sheetViews>
    <sheetView zoomScale="80" zoomScaleNormal="80" zoomScalePageLayoutView="0" workbookViewId="0" topLeftCell="A1">
      <selection activeCell="F59" sqref="F59"/>
    </sheetView>
  </sheetViews>
  <sheetFormatPr defaultColWidth="9.140625" defaultRowHeight="15"/>
  <cols>
    <col min="1" max="2" width="2.8515625" style="38" customWidth="1"/>
    <col min="3" max="3" width="24.28125" style="38" customWidth="1"/>
    <col min="4" max="18" width="2.8515625" style="38" customWidth="1"/>
    <col min="19" max="20" width="3.57421875" style="38" customWidth="1"/>
    <col min="21" max="22" width="4.28125" style="38" customWidth="1"/>
    <col min="23" max="24" width="3.57421875" style="38" customWidth="1"/>
    <col min="25" max="39" width="2.8515625" style="38" customWidth="1"/>
    <col min="40" max="40" width="24.28125" style="38" customWidth="1"/>
    <col min="41" max="41" width="2.8515625" style="38" customWidth="1"/>
    <col min="42" max="42" width="9.140625" style="38" customWidth="1"/>
    <col min="43" max="64" width="2.8515625" style="38" customWidth="1"/>
    <col min="65" max="66" width="3.57421875" style="38" customWidth="1"/>
    <col min="67" max="142" width="2.8515625" style="38" customWidth="1"/>
    <col min="143" max="16384" width="9.140625" style="38" customWidth="1"/>
  </cols>
  <sheetData>
    <row r="1" spans="3:40" ht="15.75" customHeight="1" thickTop="1">
      <c r="C1" s="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4"/>
      <c r="AD1" s="144"/>
      <c r="AE1" s="144"/>
      <c r="AF1" s="127"/>
      <c r="AG1" s="127"/>
      <c r="AH1" s="137"/>
      <c r="AI1" s="127"/>
      <c r="AJ1" s="127"/>
      <c r="AK1" s="129"/>
      <c r="AL1" s="129"/>
      <c r="AM1" s="130"/>
      <c r="AN1" s="39"/>
    </row>
    <row r="2" spans="3:40" ht="15.75" customHeight="1" thickBot="1">
      <c r="C2" s="39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5"/>
      <c r="AD2" s="145"/>
      <c r="AE2" s="145"/>
      <c r="AF2" s="128"/>
      <c r="AG2" s="128"/>
      <c r="AH2" s="138"/>
      <c r="AI2" s="128"/>
      <c r="AJ2" s="128"/>
      <c r="AK2" s="131"/>
      <c r="AL2" s="131"/>
      <c r="AM2" s="132"/>
      <c r="AN2" s="39"/>
    </row>
    <row r="3" spans="4:122" ht="15.75" thickTop="1">
      <c r="D3" s="149"/>
      <c r="E3" s="150"/>
      <c r="F3" s="150"/>
      <c r="G3" s="150"/>
      <c r="H3" s="151"/>
      <c r="I3" s="147"/>
      <c r="J3" s="148"/>
      <c r="K3" s="148"/>
      <c r="L3" s="148"/>
      <c r="M3" s="148"/>
      <c r="N3" s="148"/>
      <c r="O3" s="148"/>
      <c r="P3" s="148"/>
      <c r="Q3" s="148"/>
      <c r="R3" s="148"/>
      <c r="S3" s="152"/>
      <c r="T3" s="153"/>
      <c r="U3" s="153"/>
      <c r="V3" s="153"/>
      <c r="W3" s="153"/>
      <c r="X3" s="154"/>
      <c r="Y3" s="149"/>
      <c r="Z3" s="150"/>
      <c r="AA3" s="150"/>
      <c r="AB3" s="150"/>
      <c r="AC3" s="151"/>
      <c r="AD3" s="147"/>
      <c r="AE3" s="148"/>
      <c r="AF3" s="148"/>
      <c r="AG3" s="148"/>
      <c r="AH3" s="148"/>
      <c r="AI3" s="148"/>
      <c r="AJ3" s="148"/>
      <c r="AK3" s="148"/>
      <c r="AL3" s="148"/>
      <c r="AM3" s="148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DA3" s="139"/>
      <c r="DB3" s="139"/>
      <c r="DC3" s="139"/>
      <c r="DD3" s="139"/>
      <c r="DE3" s="139"/>
      <c r="DF3" s="139"/>
      <c r="DH3" s="139"/>
      <c r="DI3" s="139"/>
      <c r="DJ3" s="139"/>
      <c r="DK3" s="139"/>
      <c r="DM3" s="139"/>
      <c r="DN3" s="139"/>
      <c r="DO3" s="139"/>
      <c r="DP3" s="139"/>
      <c r="DQ3" s="139"/>
      <c r="DR3" s="139"/>
    </row>
    <row r="4" spans="2:122" ht="15">
      <c r="B4" s="40"/>
      <c r="C4" s="41"/>
      <c r="D4" s="42"/>
      <c r="E4" s="43"/>
      <c r="F4" s="43"/>
      <c r="G4" s="43"/>
      <c r="H4" s="44"/>
      <c r="I4" s="45"/>
      <c r="J4" s="43"/>
      <c r="K4" s="43"/>
      <c r="L4" s="43"/>
      <c r="M4" s="43"/>
      <c r="N4" s="43"/>
      <c r="O4" s="43"/>
      <c r="P4" s="43"/>
      <c r="Q4" s="43"/>
      <c r="R4" s="46"/>
      <c r="S4" s="47"/>
      <c r="T4" s="48"/>
      <c r="U4" s="49"/>
      <c r="V4" s="49"/>
      <c r="W4" s="50"/>
      <c r="X4" s="51"/>
      <c r="Y4" s="42"/>
      <c r="Z4" s="43"/>
      <c r="AA4" s="43"/>
      <c r="AB4" s="43"/>
      <c r="AC4" s="44"/>
      <c r="AD4" s="45"/>
      <c r="AE4" s="43"/>
      <c r="AF4" s="43"/>
      <c r="AG4" s="43"/>
      <c r="AH4" s="43"/>
      <c r="AI4" s="43"/>
      <c r="AJ4" s="43"/>
      <c r="AK4" s="43"/>
      <c r="AL4" s="43"/>
      <c r="AM4" s="46"/>
      <c r="AN4" s="45"/>
      <c r="AO4" s="52"/>
      <c r="DH4" s="139"/>
      <c r="DI4" s="139"/>
      <c r="DJ4" s="139"/>
      <c r="DK4" s="139"/>
      <c r="DM4" s="139"/>
      <c r="DN4" s="139"/>
      <c r="DO4" s="139"/>
      <c r="DP4" s="139"/>
      <c r="DQ4" s="139"/>
      <c r="DR4" s="139"/>
    </row>
    <row r="5" spans="2:41" ht="15" hidden="1">
      <c r="B5" s="53"/>
      <c r="C5" s="54"/>
      <c r="D5" s="55"/>
      <c r="E5" s="56"/>
      <c r="F5" s="56"/>
      <c r="G5" s="56"/>
      <c r="H5" s="57"/>
      <c r="I5" s="58"/>
      <c r="J5" s="56"/>
      <c r="K5" s="56"/>
      <c r="L5" s="56"/>
      <c r="M5" s="56"/>
      <c r="N5" s="56"/>
      <c r="O5" s="56"/>
      <c r="P5" s="56"/>
      <c r="Q5" s="56"/>
      <c r="R5" s="7"/>
      <c r="S5" s="47"/>
      <c r="T5" s="48"/>
      <c r="U5" s="49"/>
      <c r="V5" s="49"/>
      <c r="W5" s="50"/>
      <c r="X5" s="51"/>
      <c r="Y5" s="55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6"/>
      <c r="AK5" s="56"/>
      <c r="AL5" s="56"/>
      <c r="AM5" s="7"/>
      <c r="AN5" s="59"/>
      <c r="AO5" s="60"/>
    </row>
    <row r="6" spans="2:122" ht="15">
      <c r="B6" s="61"/>
      <c r="C6" s="41"/>
      <c r="D6" s="55"/>
      <c r="E6" s="56"/>
      <c r="F6" s="56"/>
      <c r="G6" s="56"/>
      <c r="H6" s="57"/>
      <c r="I6" s="58"/>
      <c r="J6" s="56"/>
      <c r="K6" s="56"/>
      <c r="L6" s="56"/>
      <c r="M6" s="56"/>
      <c r="N6" s="56"/>
      <c r="O6" s="56"/>
      <c r="P6" s="56"/>
      <c r="Q6" s="56"/>
      <c r="R6" s="7"/>
      <c r="S6" s="47"/>
      <c r="T6" s="48"/>
      <c r="U6" s="49"/>
      <c r="V6" s="49"/>
      <c r="W6" s="50"/>
      <c r="X6" s="51"/>
      <c r="Y6" s="55"/>
      <c r="Z6" s="56"/>
      <c r="AA6" s="56"/>
      <c r="AB6" s="56"/>
      <c r="AC6" s="57"/>
      <c r="AD6" s="58"/>
      <c r="AE6" s="56"/>
      <c r="AF6" s="56"/>
      <c r="AG6" s="56"/>
      <c r="AH6" s="56"/>
      <c r="AI6" s="56"/>
      <c r="AJ6" s="56"/>
      <c r="AK6" s="56"/>
      <c r="AL6" s="56"/>
      <c r="AM6" s="7"/>
      <c r="AN6" s="58"/>
      <c r="AO6" s="63"/>
      <c r="DH6" s="139"/>
      <c r="DI6" s="139"/>
      <c r="DJ6" s="139"/>
      <c r="DK6" s="139"/>
      <c r="DM6" s="139"/>
      <c r="DN6" s="139"/>
      <c r="DO6" s="139"/>
      <c r="DP6" s="139"/>
      <c r="DQ6" s="139"/>
      <c r="DR6" s="139"/>
    </row>
    <row r="7" spans="2:122" ht="15" customHeight="1" hidden="1">
      <c r="B7" s="61"/>
      <c r="C7" s="41"/>
      <c r="D7" s="55"/>
      <c r="E7" s="56"/>
      <c r="F7" s="56"/>
      <c r="G7" s="56"/>
      <c r="H7" s="57"/>
      <c r="I7" s="58"/>
      <c r="J7" s="56"/>
      <c r="K7" s="56"/>
      <c r="L7" s="56"/>
      <c r="M7" s="56"/>
      <c r="N7" s="56"/>
      <c r="O7" s="56"/>
      <c r="P7" s="56"/>
      <c r="Q7" s="56"/>
      <c r="R7" s="7"/>
      <c r="S7" s="47"/>
      <c r="T7" s="48"/>
      <c r="U7" s="49"/>
      <c r="V7" s="49"/>
      <c r="W7" s="50"/>
      <c r="X7" s="51"/>
      <c r="Y7" s="55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6"/>
      <c r="AK7" s="56"/>
      <c r="AL7" s="56"/>
      <c r="AM7" s="7"/>
      <c r="AN7" s="58"/>
      <c r="AO7" s="63"/>
      <c r="DH7" s="139"/>
      <c r="DI7" s="139"/>
      <c r="DJ7" s="139"/>
      <c r="DK7" s="139"/>
      <c r="DM7" s="139"/>
      <c r="DN7" s="139"/>
      <c r="DO7" s="139"/>
      <c r="DP7" s="139"/>
      <c r="DQ7" s="139"/>
      <c r="DR7" s="139"/>
    </row>
    <row r="8" spans="2:122" ht="15">
      <c r="B8" s="61"/>
      <c r="C8" s="41"/>
      <c r="D8" s="55"/>
      <c r="E8" s="56"/>
      <c r="F8" s="56"/>
      <c r="G8" s="56"/>
      <c r="H8" s="57"/>
      <c r="I8" s="58"/>
      <c r="J8" s="56"/>
      <c r="K8" s="56"/>
      <c r="L8" s="56"/>
      <c r="M8" s="56"/>
      <c r="N8" s="56"/>
      <c r="O8" s="56"/>
      <c r="P8" s="56"/>
      <c r="Q8" s="56"/>
      <c r="R8" s="7"/>
      <c r="S8" s="47"/>
      <c r="T8" s="48"/>
      <c r="U8" s="49"/>
      <c r="V8" s="49"/>
      <c r="W8" s="50"/>
      <c r="X8" s="51"/>
      <c r="Y8" s="55"/>
      <c r="Z8" s="56"/>
      <c r="AA8" s="56"/>
      <c r="AB8" s="56"/>
      <c r="AC8" s="57"/>
      <c r="AD8" s="58"/>
      <c r="AE8" s="56"/>
      <c r="AF8" s="56"/>
      <c r="AG8" s="56"/>
      <c r="AH8" s="56"/>
      <c r="AI8" s="56"/>
      <c r="AJ8" s="56"/>
      <c r="AK8" s="56"/>
      <c r="AL8" s="56"/>
      <c r="AM8" s="7"/>
      <c r="AN8" s="58"/>
      <c r="AO8" s="63"/>
      <c r="DH8" s="139"/>
      <c r="DI8" s="139"/>
      <c r="DJ8" s="139"/>
      <c r="DK8" s="139"/>
      <c r="DM8" s="139"/>
      <c r="DN8" s="139"/>
      <c r="DO8" s="139"/>
      <c r="DP8" s="139"/>
      <c r="DQ8" s="139"/>
      <c r="DR8" s="139"/>
    </row>
    <row r="9" spans="2:122" ht="15" customHeight="1" hidden="1">
      <c r="B9" s="61"/>
      <c r="C9" s="41"/>
      <c r="D9" s="55"/>
      <c r="E9" s="56"/>
      <c r="F9" s="56"/>
      <c r="G9" s="56"/>
      <c r="H9" s="57"/>
      <c r="I9" s="58"/>
      <c r="J9" s="56"/>
      <c r="K9" s="56"/>
      <c r="L9" s="56"/>
      <c r="M9" s="56"/>
      <c r="N9" s="56"/>
      <c r="O9" s="56"/>
      <c r="P9" s="56"/>
      <c r="Q9" s="56"/>
      <c r="R9" s="7"/>
      <c r="S9" s="47"/>
      <c r="T9" s="48"/>
      <c r="U9" s="49"/>
      <c r="V9" s="49"/>
      <c r="W9" s="50"/>
      <c r="X9" s="51"/>
      <c r="Y9" s="55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6"/>
      <c r="AK9" s="56"/>
      <c r="AL9" s="56"/>
      <c r="AM9" s="7"/>
      <c r="AN9" s="58"/>
      <c r="AO9" s="63"/>
      <c r="DH9" s="139"/>
      <c r="DI9" s="139"/>
      <c r="DJ9" s="139"/>
      <c r="DK9" s="139"/>
      <c r="DM9" s="139"/>
      <c r="DN9" s="139"/>
      <c r="DO9" s="139"/>
      <c r="DP9" s="139"/>
      <c r="DQ9" s="139"/>
      <c r="DR9" s="139"/>
    </row>
    <row r="10" spans="2:122" ht="15">
      <c r="B10" s="61"/>
      <c r="C10" s="41"/>
      <c r="D10" s="55"/>
      <c r="E10" s="56"/>
      <c r="F10" s="56"/>
      <c r="G10" s="56"/>
      <c r="H10" s="57"/>
      <c r="I10" s="58"/>
      <c r="J10" s="56"/>
      <c r="K10" s="56"/>
      <c r="L10" s="56"/>
      <c r="M10" s="56"/>
      <c r="N10" s="56"/>
      <c r="O10" s="56"/>
      <c r="P10" s="56"/>
      <c r="Q10" s="56"/>
      <c r="R10" s="7"/>
      <c r="S10" s="47"/>
      <c r="T10" s="48"/>
      <c r="U10" s="49"/>
      <c r="V10" s="49"/>
      <c r="W10" s="50"/>
      <c r="X10" s="51"/>
      <c r="Y10" s="55"/>
      <c r="Z10" s="56"/>
      <c r="AA10" s="56"/>
      <c r="AB10" s="56"/>
      <c r="AC10" s="57"/>
      <c r="AD10" s="58"/>
      <c r="AE10" s="56"/>
      <c r="AF10" s="56"/>
      <c r="AG10" s="56"/>
      <c r="AH10" s="56"/>
      <c r="AI10" s="56"/>
      <c r="AJ10" s="56"/>
      <c r="AK10" s="56"/>
      <c r="AL10" s="56"/>
      <c r="AM10" s="7"/>
      <c r="AN10" s="58"/>
      <c r="AO10" s="63"/>
      <c r="DH10" s="139"/>
      <c r="DI10" s="139"/>
      <c r="DJ10" s="139"/>
      <c r="DK10" s="139"/>
      <c r="DM10" s="139"/>
      <c r="DN10" s="139"/>
      <c r="DO10" s="139"/>
      <c r="DP10" s="139"/>
      <c r="DQ10" s="139"/>
      <c r="DR10" s="139"/>
    </row>
    <row r="11" spans="2:122" ht="15" customHeight="1" hidden="1">
      <c r="B11" s="61"/>
      <c r="C11" s="41"/>
      <c r="D11" s="55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6"/>
      <c r="P11" s="56"/>
      <c r="Q11" s="56"/>
      <c r="R11" s="7"/>
      <c r="S11" s="47"/>
      <c r="T11" s="48"/>
      <c r="U11" s="49"/>
      <c r="V11" s="49"/>
      <c r="W11" s="50"/>
      <c r="X11" s="51"/>
      <c r="Y11" s="55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6"/>
      <c r="AK11" s="56"/>
      <c r="AL11" s="56"/>
      <c r="AM11" s="7"/>
      <c r="AN11" s="58"/>
      <c r="AO11" s="63"/>
      <c r="DH11" s="139"/>
      <c r="DI11" s="139"/>
      <c r="DJ11" s="139"/>
      <c r="DK11" s="139"/>
      <c r="DM11" s="139"/>
      <c r="DN11" s="139"/>
      <c r="DO11" s="139"/>
      <c r="DP11" s="139"/>
      <c r="DQ11" s="139"/>
      <c r="DR11" s="139"/>
    </row>
    <row r="12" spans="2:122" ht="15">
      <c r="B12" s="61"/>
      <c r="C12" s="41"/>
      <c r="D12" s="55"/>
      <c r="E12" s="56"/>
      <c r="F12" s="56"/>
      <c r="G12" s="56"/>
      <c r="H12" s="57"/>
      <c r="I12" s="58"/>
      <c r="J12" s="56"/>
      <c r="K12" s="56"/>
      <c r="L12" s="56"/>
      <c r="M12" s="56"/>
      <c r="N12" s="56"/>
      <c r="O12" s="56"/>
      <c r="P12" s="56"/>
      <c r="Q12" s="56"/>
      <c r="R12" s="7"/>
      <c r="S12" s="47"/>
      <c r="T12" s="48"/>
      <c r="U12" s="49"/>
      <c r="V12" s="49"/>
      <c r="W12" s="50"/>
      <c r="X12" s="51"/>
      <c r="Y12" s="55"/>
      <c r="Z12" s="56"/>
      <c r="AA12" s="56"/>
      <c r="AB12" s="56"/>
      <c r="AC12" s="57"/>
      <c r="AD12" s="58"/>
      <c r="AE12" s="56"/>
      <c r="AF12" s="56"/>
      <c r="AG12" s="56"/>
      <c r="AH12" s="56"/>
      <c r="AI12" s="56"/>
      <c r="AJ12" s="56"/>
      <c r="AK12" s="56"/>
      <c r="AL12" s="56"/>
      <c r="AM12" s="7"/>
      <c r="AN12" s="58"/>
      <c r="AO12" s="63"/>
      <c r="DH12" s="139"/>
      <c r="DI12" s="139"/>
      <c r="DJ12" s="139"/>
      <c r="DK12" s="139"/>
      <c r="DM12" s="139"/>
      <c r="DN12" s="139"/>
      <c r="DO12" s="139"/>
      <c r="DP12" s="139"/>
      <c r="DQ12" s="139"/>
      <c r="DR12" s="139"/>
    </row>
    <row r="13" spans="2:122" ht="15" customHeight="1" hidden="1">
      <c r="B13" s="64"/>
      <c r="C13" s="41"/>
      <c r="D13" s="55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6"/>
      <c r="P13" s="56"/>
      <c r="Q13" s="56"/>
      <c r="R13" s="7"/>
      <c r="S13" s="47"/>
      <c r="T13" s="48"/>
      <c r="U13" s="49"/>
      <c r="V13" s="49"/>
      <c r="W13" s="50"/>
      <c r="X13" s="51"/>
      <c r="Y13" s="55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6"/>
      <c r="AK13" s="56"/>
      <c r="AL13" s="56"/>
      <c r="AM13" s="7"/>
      <c r="AN13" s="66"/>
      <c r="AO13" s="67"/>
      <c r="DH13" s="139"/>
      <c r="DI13" s="139"/>
      <c r="DJ13" s="139"/>
      <c r="DK13" s="139"/>
      <c r="DM13" s="139"/>
      <c r="DN13" s="139"/>
      <c r="DO13" s="139"/>
      <c r="DP13" s="139"/>
      <c r="DQ13" s="139"/>
      <c r="DR13" s="139"/>
    </row>
    <row r="14" spans="2:122" ht="15">
      <c r="B14" s="68"/>
      <c r="C14" s="88"/>
      <c r="D14" s="70"/>
      <c r="E14" s="71"/>
      <c r="F14" s="71"/>
      <c r="G14" s="71"/>
      <c r="H14" s="72"/>
      <c r="I14" s="73"/>
      <c r="J14" s="71"/>
      <c r="K14" s="71"/>
      <c r="L14" s="71"/>
      <c r="M14" s="71"/>
      <c r="N14" s="71"/>
      <c r="O14" s="71"/>
      <c r="P14" s="71"/>
      <c r="Q14" s="71"/>
      <c r="R14" s="74"/>
      <c r="S14" s="47"/>
      <c r="T14" s="48"/>
      <c r="U14" s="49"/>
      <c r="V14" s="49"/>
      <c r="W14" s="50"/>
      <c r="X14" s="51"/>
      <c r="Y14" s="70"/>
      <c r="Z14" s="71"/>
      <c r="AA14" s="71"/>
      <c r="AB14" s="71"/>
      <c r="AC14" s="72"/>
      <c r="AD14" s="73"/>
      <c r="AE14" s="71"/>
      <c r="AF14" s="71"/>
      <c r="AG14" s="71"/>
      <c r="AH14" s="71"/>
      <c r="AI14" s="71"/>
      <c r="AJ14" s="71"/>
      <c r="AK14" s="71"/>
      <c r="AL14" s="71"/>
      <c r="AM14" s="74"/>
      <c r="AN14" s="73"/>
      <c r="AO14" s="75"/>
      <c r="DH14" s="139"/>
      <c r="DI14" s="139"/>
      <c r="DJ14" s="139"/>
      <c r="DK14" s="139"/>
      <c r="DM14" s="139"/>
      <c r="DN14" s="139"/>
      <c r="DO14" s="139"/>
      <c r="DP14" s="139"/>
      <c r="DQ14" s="139"/>
      <c r="DR14" s="139"/>
    </row>
    <row r="15" spans="4:39" ht="15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spans="4:39" ht="15" hidden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2:41" ht="15">
      <c r="B17" s="77"/>
      <c r="C17" s="41"/>
      <c r="D17" s="77"/>
      <c r="E17" s="43"/>
      <c r="F17" s="43"/>
      <c r="G17" s="43"/>
      <c r="H17" s="44"/>
      <c r="I17" s="45"/>
      <c r="J17" s="43"/>
      <c r="K17" s="43"/>
      <c r="L17" s="43"/>
      <c r="M17" s="43"/>
      <c r="N17" s="43"/>
      <c r="O17" s="43"/>
      <c r="P17" s="43"/>
      <c r="Q17" s="43"/>
      <c r="R17" s="46"/>
      <c r="S17" s="47"/>
      <c r="T17" s="48"/>
      <c r="U17" s="78"/>
      <c r="V17" s="79"/>
      <c r="W17" s="50"/>
      <c r="X17" s="51"/>
      <c r="Y17" s="42"/>
      <c r="Z17" s="43"/>
      <c r="AA17" s="43"/>
      <c r="AB17" s="43"/>
      <c r="AC17" s="44"/>
      <c r="AD17" s="45"/>
      <c r="AE17" s="43"/>
      <c r="AF17" s="43"/>
      <c r="AG17" s="43"/>
      <c r="AH17" s="43"/>
      <c r="AI17" s="43"/>
      <c r="AJ17" s="43"/>
      <c r="AK17" s="43"/>
      <c r="AL17" s="43"/>
      <c r="AM17" s="52"/>
      <c r="AN17" s="45"/>
      <c r="AO17" s="52"/>
    </row>
    <row r="18" spans="2:41" ht="15" hidden="1">
      <c r="B18" s="80"/>
      <c r="C18" s="54"/>
      <c r="D18" s="81"/>
      <c r="E18" s="56"/>
      <c r="F18" s="56"/>
      <c r="G18" s="56"/>
      <c r="H18" s="57"/>
      <c r="I18" s="58"/>
      <c r="J18" s="56"/>
      <c r="K18" s="56"/>
      <c r="L18" s="56"/>
      <c r="M18" s="56"/>
      <c r="N18" s="56"/>
      <c r="O18" s="56"/>
      <c r="P18" s="56"/>
      <c r="Q18" s="56"/>
      <c r="R18" s="7"/>
      <c r="S18" s="47"/>
      <c r="T18" s="48"/>
      <c r="U18" s="78"/>
      <c r="V18" s="79"/>
      <c r="W18" s="50"/>
      <c r="X18" s="51"/>
      <c r="Y18" s="55"/>
      <c r="Z18" s="56"/>
      <c r="AA18" s="56"/>
      <c r="AB18" s="56"/>
      <c r="AC18" s="57"/>
      <c r="AD18" s="58"/>
      <c r="AE18" s="56"/>
      <c r="AF18" s="56"/>
      <c r="AG18" s="56"/>
      <c r="AH18" s="56"/>
      <c r="AI18" s="56"/>
      <c r="AJ18" s="56"/>
      <c r="AK18" s="56"/>
      <c r="AL18" s="56"/>
      <c r="AM18" s="63"/>
      <c r="AN18" s="59"/>
      <c r="AO18" s="60"/>
    </row>
    <row r="19" spans="2:41" ht="15">
      <c r="B19" s="81"/>
      <c r="C19" s="41"/>
      <c r="D19" s="81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6"/>
      <c r="P19" s="56"/>
      <c r="Q19" s="56"/>
      <c r="R19" s="7"/>
      <c r="S19" s="47"/>
      <c r="T19" s="48"/>
      <c r="U19" s="78"/>
      <c r="V19" s="79"/>
      <c r="W19" s="50"/>
      <c r="X19" s="51"/>
      <c r="Y19" s="55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6"/>
      <c r="AK19" s="56"/>
      <c r="AL19" s="56"/>
      <c r="AM19" s="63"/>
      <c r="AN19" s="58"/>
      <c r="AO19" s="63"/>
    </row>
    <row r="20" spans="2:41" ht="15" hidden="1">
      <c r="B20" s="81"/>
      <c r="C20" s="41"/>
      <c r="D20" s="81"/>
      <c r="E20" s="56"/>
      <c r="F20" s="56"/>
      <c r="G20" s="56"/>
      <c r="H20" s="57"/>
      <c r="I20" s="58"/>
      <c r="J20" s="56"/>
      <c r="K20" s="56"/>
      <c r="L20" s="56"/>
      <c r="M20" s="56"/>
      <c r="N20" s="56"/>
      <c r="O20" s="56"/>
      <c r="P20" s="56"/>
      <c r="Q20" s="56"/>
      <c r="R20" s="7"/>
      <c r="S20" s="47"/>
      <c r="T20" s="48"/>
      <c r="U20" s="78"/>
      <c r="V20" s="79"/>
      <c r="W20" s="50"/>
      <c r="X20" s="51"/>
      <c r="Y20" s="55"/>
      <c r="Z20" s="56"/>
      <c r="AA20" s="56"/>
      <c r="AB20" s="56"/>
      <c r="AC20" s="57"/>
      <c r="AD20" s="58"/>
      <c r="AE20" s="56"/>
      <c r="AF20" s="56"/>
      <c r="AG20" s="56"/>
      <c r="AH20" s="56"/>
      <c r="AI20" s="56"/>
      <c r="AJ20" s="56"/>
      <c r="AK20" s="56"/>
      <c r="AL20" s="56"/>
      <c r="AM20" s="63"/>
      <c r="AN20" s="58"/>
      <c r="AO20" s="63"/>
    </row>
    <row r="21" spans="2:41" ht="15">
      <c r="B21" s="81"/>
      <c r="C21" s="41"/>
      <c r="D21" s="81"/>
      <c r="E21" s="56"/>
      <c r="F21" s="56"/>
      <c r="G21" s="56"/>
      <c r="H21" s="57"/>
      <c r="I21" s="58"/>
      <c r="J21" s="56"/>
      <c r="K21" s="56"/>
      <c r="L21" s="56"/>
      <c r="M21" s="56"/>
      <c r="N21" s="56"/>
      <c r="O21" s="56"/>
      <c r="P21" s="56"/>
      <c r="Q21" s="56"/>
      <c r="R21" s="7"/>
      <c r="S21" s="47"/>
      <c r="T21" s="48"/>
      <c r="U21" s="78"/>
      <c r="V21" s="79"/>
      <c r="W21" s="50"/>
      <c r="X21" s="51"/>
      <c r="Y21" s="55"/>
      <c r="Z21" s="56"/>
      <c r="AA21" s="56"/>
      <c r="AB21" s="56"/>
      <c r="AC21" s="57"/>
      <c r="AD21" s="58"/>
      <c r="AE21" s="56"/>
      <c r="AF21" s="56"/>
      <c r="AG21" s="56"/>
      <c r="AH21" s="56"/>
      <c r="AI21" s="56"/>
      <c r="AJ21" s="56"/>
      <c r="AK21" s="56"/>
      <c r="AL21" s="56"/>
      <c r="AM21" s="63"/>
      <c r="AN21" s="58"/>
      <c r="AO21" s="63"/>
    </row>
    <row r="22" spans="2:41" ht="15" hidden="1">
      <c r="B22" s="81"/>
      <c r="C22" s="41"/>
      <c r="D22" s="81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6"/>
      <c r="P22" s="56"/>
      <c r="Q22" s="56"/>
      <c r="R22" s="7"/>
      <c r="S22" s="47"/>
      <c r="T22" s="48"/>
      <c r="U22" s="78"/>
      <c r="V22" s="79"/>
      <c r="W22" s="50"/>
      <c r="X22" s="51"/>
      <c r="Y22" s="55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6"/>
      <c r="AK22" s="56"/>
      <c r="AL22" s="56"/>
      <c r="AM22" s="63"/>
      <c r="AN22" s="58"/>
      <c r="AO22" s="63"/>
    </row>
    <row r="23" spans="2:41" ht="15">
      <c r="B23" s="81"/>
      <c r="C23" s="41"/>
      <c r="D23" s="81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6"/>
      <c r="P23" s="56"/>
      <c r="Q23" s="56"/>
      <c r="R23" s="7"/>
      <c r="S23" s="47"/>
      <c r="T23" s="48"/>
      <c r="U23" s="78"/>
      <c r="V23" s="79"/>
      <c r="W23" s="50"/>
      <c r="X23" s="51"/>
      <c r="Y23" s="55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6"/>
      <c r="AK23" s="56"/>
      <c r="AL23" s="56"/>
      <c r="AM23" s="63"/>
      <c r="AN23" s="58"/>
      <c r="AO23" s="63"/>
    </row>
    <row r="24" spans="2:41" ht="15" hidden="1">
      <c r="B24" s="81"/>
      <c r="C24" s="41"/>
      <c r="D24" s="81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6"/>
      <c r="P24" s="56"/>
      <c r="Q24" s="56"/>
      <c r="R24" s="7"/>
      <c r="S24" s="47"/>
      <c r="T24" s="48"/>
      <c r="U24" s="78"/>
      <c r="V24" s="79"/>
      <c r="W24" s="50"/>
      <c r="X24" s="51"/>
      <c r="Y24" s="55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6"/>
      <c r="AK24" s="56"/>
      <c r="AL24" s="56"/>
      <c r="AM24" s="63"/>
      <c r="AN24" s="58"/>
      <c r="AO24" s="63"/>
    </row>
    <row r="25" spans="2:41" ht="15">
      <c r="B25" s="81"/>
      <c r="C25" s="41"/>
      <c r="D25" s="81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6"/>
      <c r="P25" s="56"/>
      <c r="Q25" s="56"/>
      <c r="R25" s="7"/>
      <c r="S25" s="47"/>
      <c r="T25" s="48"/>
      <c r="U25" s="78"/>
      <c r="V25" s="79"/>
      <c r="W25" s="50"/>
      <c r="X25" s="51"/>
      <c r="Y25" s="55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6"/>
      <c r="AK25" s="56"/>
      <c r="AL25" s="56"/>
      <c r="AM25" s="63"/>
      <c r="AN25" s="58"/>
      <c r="AO25" s="63"/>
    </row>
    <row r="26" spans="2:41" ht="15" hidden="1">
      <c r="B26" s="82"/>
      <c r="C26" s="41"/>
      <c r="D26" s="81"/>
      <c r="E26" s="56"/>
      <c r="F26" s="56"/>
      <c r="G26" s="56"/>
      <c r="H26" s="57"/>
      <c r="I26" s="58"/>
      <c r="J26" s="56"/>
      <c r="K26" s="56"/>
      <c r="L26" s="56"/>
      <c r="M26" s="56"/>
      <c r="N26" s="56"/>
      <c r="O26" s="56"/>
      <c r="P26" s="56"/>
      <c r="Q26" s="56"/>
      <c r="R26" s="7"/>
      <c r="S26" s="47"/>
      <c r="T26" s="48"/>
      <c r="U26" s="78"/>
      <c r="V26" s="79"/>
      <c r="W26" s="50"/>
      <c r="X26" s="51"/>
      <c r="Y26" s="55"/>
      <c r="Z26" s="56"/>
      <c r="AA26" s="56"/>
      <c r="AB26" s="56"/>
      <c r="AC26" s="57"/>
      <c r="AD26" s="58"/>
      <c r="AE26" s="56"/>
      <c r="AF26" s="56"/>
      <c r="AG26" s="56"/>
      <c r="AH26" s="56"/>
      <c r="AI26" s="56"/>
      <c r="AJ26" s="56"/>
      <c r="AK26" s="56"/>
      <c r="AL26" s="56"/>
      <c r="AM26" s="63"/>
      <c r="AN26" s="66"/>
      <c r="AO26" s="67"/>
    </row>
    <row r="27" spans="2:41" ht="15">
      <c r="B27" s="83"/>
      <c r="C27" s="89"/>
      <c r="D27" s="83"/>
      <c r="E27" s="71"/>
      <c r="F27" s="71"/>
      <c r="G27" s="71"/>
      <c r="H27" s="72"/>
      <c r="I27" s="73"/>
      <c r="J27" s="71"/>
      <c r="K27" s="71"/>
      <c r="L27" s="71"/>
      <c r="M27" s="71"/>
      <c r="N27" s="71"/>
      <c r="O27" s="71"/>
      <c r="P27" s="71"/>
      <c r="Q27" s="71"/>
      <c r="R27" s="74"/>
      <c r="S27" s="47"/>
      <c r="T27" s="48"/>
      <c r="U27" s="78"/>
      <c r="V27" s="79"/>
      <c r="W27" s="50"/>
      <c r="X27" s="51"/>
      <c r="Y27" s="70"/>
      <c r="Z27" s="71"/>
      <c r="AA27" s="71"/>
      <c r="AB27" s="71"/>
      <c r="AC27" s="72"/>
      <c r="AD27" s="73"/>
      <c r="AE27" s="71"/>
      <c r="AF27" s="71"/>
      <c r="AG27" s="71"/>
      <c r="AH27" s="71"/>
      <c r="AI27" s="71"/>
      <c r="AJ27" s="71"/>
      <c r="AK27" s="71"/>
      <c r="AL27" s="71"/>
      <c r="AM27" s="75"/>
      <c r="AN27" s="73"/>
      <c r="AO27" s="75"/>
    </row>
    <row r="28" ht="15.75" thickBot="1"/>
    <row r="29" spans="4:39" ht="16.5" thickBot="1" thickTop="1"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Y29" s="8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</row>
    <row r="30" spans="4:39" ht="15.75" customHeight="1" thickTop="1"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5"/>
      <c r="T30" s="135"/>
      <c r="U30" s="136"/>
      <c r="V30" s="136"/>
      <c r="W30" s="135"/>
      <c r="X30" s="135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</row>
    <row r="31" spans="4:39" ht="15"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5"/>
      <c r="U31" s="136"/>
      <c r="V31" s="136"/>
      <c r="W31" s="135"/>
      <c r="X31" s="135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4:39" ht="15"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36"/>
      <c r="V32" s="136"/>
      <c r="W32" s="135"/>
      <c r="X32" s="135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4:39" ht="15"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35"/>
      <c r="U33" s="136"/>
      <c r="V33" s="136"/>
      <c r="W33" s="135"/>
      <c r="X33" s="135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4:39" ht="15"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135"/>
      <c r="U34" s="136"/>
      <c r="V34" s="136"/>
      <c r="W34" s="135"/>
      <c r="X34" s="135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4:39" ht="15"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4:39" ht="15"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4:39" ht="15"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4:39" ht="15"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4:39" ht="15"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</sheetData>
  <sheetProtection/>
  <mergeCells count="89">
    <mergeCell ref="AA30:AA39"/>
    <mergeCell ref="AB30:AB39"/>
    <mergeCell ref="AC30:AC39"/>
    <mergeCell ref="AD30:AE39"/>
    <mergeCell ref="D30:D39"/>
    <mergeCell ref="E30:E39"/>
    <mergeCell ref="F30:F39"/>
    <mergeCell ref="G30:G39"/>
    <mergeCell ref="H30:H39"/>
    <mergeCell ref="I30:J39"/>
    <mergeCell ref="DM14:DO14"/>
    <mergeCell ref="DP14:DR14"/>
    <mergeCell ref="Y30:Y39"/>
    <mergeCell ref="Z30:Z39"/>
    <mergeCell ref="S30:S34"/>
    <mergeCell ref="T30:T34"/>
    <mergeCell ref="AF30:AG39"/>
    <mergeCell ref="AH30:AI39"/>
    <mergeCell ref="U30:U34"/>
    <mergeCell ref="V30:V34"/>
    <mergeCell ref="DH14:DI14"/>
    <mergeCell ref="DJ14:DK14"/>
    <mergeCell ref="K30:L39"/>
    <mergeCell ref="M30:N39"/>
    <mergeCell ref="O30:P39"/>
    <mergeCell ref="Q30:R39"/>
    <mergeCell ref="W30:W34"/>
    <mergeCell ref="X30:X34"/>
    <mergeCell ref="AJ30:AK39"/>
    <mergeCell ref="AL30:AM39"/>
    <mergeCell ref="DM12:DO12"/>
    <mergeCell ref="DP12:DR12"/>
    <mergeCell ref="DH13:DI13"/>
    <mergeCell ref="DJ13:DK13"/>
    <mergeCell ref="DM13:DO13"/>
    <mergeCell ref="DP13:DR13"/>
    <mergeCell ref="DH12:DI12"/>
    <mergeCell ref="DJ12:DK12"/>
    <mergeCell ref="DP8:DR8"/>
    <mergeCell ref="DH11:DI11"/>
    <mergeCell ref="DJ11:DK11"/>
    <mergeCell ref="DM11:DO11"/>
    <mergeCell ref="DP11:DR11"/>
    <mergeCell ref="DH10:DI10"/>
    <mergeCell ref="DJ10:DK10"/>
    <mergeCell ref="DM10:DO10"/>
    <mergeCell ref="DP10:DR10"/>
    <mergeCell ref="DJ6:DK6"/>
    <mergeCell ref="DM6:DO6"/>
    <mergeCell ref="DP6:DR6"/>
    <mergeCell ref="DH9:DI9"/>
    <mergeCell ref="DJ9:DK9"/>
    <mergeCell ref="DM9:DO9"/>
    <mergeCell ref="DP9:DR9"/>
    <mergeCell ref="DH8:DI8"/>
    <mergeCell ref="DJ8:DK8"/>
    <mergeCell ref="DM8:DO8"/>
    <mergeCell ref="DP3:DR3"/>
    <mergeCell ref="DH4:DI4"/>
    <mergeCell ref="DJ4:DK4"/>
    <mergeCell ref="DM4:DO4"/>
    <mergeCell ref="DP4:DR4"/>
    <mergeCell ref="DH7:DI7"/>
    <mergeCell ref="DJ7:DK7"/>
    <mergeCell ref="DM7:DO7"/>
    <mergeCell ref="DP7:DR7"/>
    <mergeCell ref="DH6:DI6"/>
    <mergeCell ref="BG3:BK3"/>
    <mergeCell ref="BP3:CD3"/>
    <mergeCell ref="CE3:CS3"/>
    <mergeCell ref="DA3:DC3"/>
    <mergeCell ref="DJ3:DK3"/>
    <mergeCell ref="DM3:DO3"/>
    <mergeCell ref="DD3:DF3"/>
    <mergeCell ref="DH3:DI3"/>
    <mergeCell ref="AF1:AG2"/>
    <mergeCell ref="AQ3:AU3"/>
    <mergeCell ref="AV3:AZ3"/>
    <mergeCell ref="BB3:BF3"/>
    <mergeCell ref="AH1:AH2"/>
    <mergeCell ref="AI1:AJ2"/>
    <mergeCell ref="AK1:AM2"/>
    <mergeCell ref="AD3:AM3"/>
    <mergeCell ref="D1:AB2"/>
    <mergeCell ref="AC1:AE2"/>
    <mergeCell ref="D3:H3"/>
    <mergeCell ref="I3:R3"/>
    <mergeCell ref="S3:X3"/>
    <mergeCell ref="Y3:AC3"/>
  </mergeCells>
  <conditionalFormatting sqref="D4:AM14 D17:AM27">
    <cfRule type="expression" priority="7" dxfId="15" stopIfTrue="1">
      <formula>ISERROR(D4)</formula>
    </cfRule>
  </conditionalFormatting>
  <conditionalFormatting sqref="D4">
    <cfRule type="expression" priority="6" dxfId="0" stopIfTrue="1">
      <formula>IF(BB4&gt;BG4,1,0)</formula>
    </cfRule>
  </conditionalFormatting>
  <conditionalFormatting sqref="E4:H4">
    <cfRule type="expression" priority="5" dxfId="0" stopIfTrue="1">
      <formula>IF(BC4&gt;BH4,1,0)</formula>
    </cfRule>
  </conditionalFormatting>
  <conditionalFormatting sqref="Y4:AC4">
    <cfRule type="expression" priority="4" dxfId="0" stopIfTrue="1">
      <formula>IF(BG4&gt;BB4,1,0)</formula>
    </cfRule>
  </conditionalFormatting>
  <conditionalFormatting sqref="D6:D14">
    <cfRule type="expression" priority="3" dxfId="0" stopIfTrue="1">
      <formula>IF(BB6&gt;BG6,1,0)</formula>
    </cfRule>
  </conditionalFormatting>
  <conditionalFormatting sqref="E6:H14">
    <cfRule type="expression" priority="2" dxfId="0" stopIfTrue="1">
      <formula>IF(BC6&gt;BH6,1,0)</formula>
    </cfRule>
  </conditionalFormatting>
  <conditionalFormatting sqref="Y6:AC14">
    <cfRule type="expression" priority="1" dxfId="0" stopIfTrue="1">
      <formula>IF(BG6&gt;BB6,1,0)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Ihor</dc:creator>
  <cp:keywords/>
  <dc:description/>
  <cp:lastModifiedBy>User</cp:lastModifiedBy>
  <dcterms:created xsi:type="dcterms:W3CDTF">2011-06-09T11:18:13Z</dcterms:created>
  <dcterms:modified xsi:type="dcterms:W3CDTF">2016-08-06T10:11:25Z</dcterms:modified>
  <cp:category/>
  <cp:version/>
  <cp:contentType/>
  <cp:contentStatus/>
</cp:coreProperties>
</file>